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C:\Users\bca_chunying\Documents\SGBMP2020\TF3_GM2021\Official launch document\criteria n guides\Words\"/>
    </mc:Choice>
  </mc:AlternateContent>
  <xr:revisionPtr revIDLastSave="0" documentId="13_ncr:1_{9383F420-96EC-42E6-BF2B-EBE45533E956}" xr6:coauthVersionLast="47" xr6:coauthVersionMax="47" xr10:uidLastSave="{00000000-0000-0000-0000-000000000000}"/>
  <bookViews>
    <workbookView xWindow="-120" yWindow="-16320" windowWidth="29040" windowHeight="15840" tabRatio="784" xr2:uid="{00000000-000D-0000-FFFF-FFFF00000000}"/>
  </bookViews>
  <sheets>
    <sheet name="Guidance Notes" sheetId="26" r:id="rId1"/>
    <sheet name="1. Project Details" sheetId="1" r:id="rId2"/>
    <sheet name="2. EE requirement" sheetId="21" r:id="rId3"/>
    <sheet name="2.1 EE Pathway1" sheetId="2" r:id="rId4"/>
    <sheet name="2.2 EE Pathway2" sheetId="20" r:id="rId5"/>
    <sheet name="3. OSE Report" sheetId="18" r:id="rId6"/>
    <sheet name="4. Energy Consumption" sheetId="17" r:id="rId7"/>
    <sheet name="5. Water Consumption" sheetId="8" r:id="rId8"/>
    <sheet name="6. Energy &amp; Water Improve Plan" sheetId="14" r:id="rId9"/>
    <sheet name="7. CoC" sheetId="13" r:id="rId10"/>
    <sheet name="8. Sustainable OM" sheetId="9" state="hidden" r:id="rId11"/>
    <sheet name="8. IEQ" sheetId="15" r:id="rId12"/>
    <sheet name="9. Others" sheetId="19" r:id="rId13"/>
  </sheets>
  <externalReferences>
    <externalReference r:id="rId14"/>
  </externalReferences>
  <definedNames>
    <definedName name="_xlnm.Print_Area" localSheetId="1">'1. Project Details'!$A$3:$C$23</definedName>
    <definedName name="_xlnm.Print_Area" localSheetId="4">'2.2 EE Pathway2'!$A$2:$F$17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2" l="1"/>
  <c r="K8" i="2"/>
  <c r="K7" i="2"/>
  <c r="L7" i="2" s="1"/>
  <c r="M5" i="2"/>
  <c r="C20" i="1"/>
  <c r="B18" i="17"/>
  <c r="B36" i="17" s="1"/>
  <c r="C18" i="17"/>
  <c r="D18" i="17"/>
  <c r="B35" i="17"/>
  <c r="C59" i="17" s="1"/>
  <c r="C35" i="17"/>
  <c r="D35" i="17"/>
  <c r="B53" i="17"/>
  <c r="B54" i="17"/>
  <c r="C53" i="17"/>
  <c r="D53" i="17"/>
  <c r="B59" i="17"/>
  <c r="B60" i="17"/>
  <c r="D61" i="17" s="1"/>
  <c r="D59" i="17"/>
  <c r="C53" i="8"/>
  <c r="D53" i="8"/>
  <c r="B53" i="8"/>
  <c r="D57" i="8"/>
  <c r="C35" i="8"/>
  <c r="D35" i="8"/>
  <c r="B35" i="8"/>
  <c r="B36" i="8" s="1"/>
  <c r="C57" i="8"/>
  <c r="C58" i="8" s="1"/>
  <c r="C18" i="8"/>
  <c r="D18" i="8"/>
  <c r="B18" i="8"/>
  <c r="B57" i="8"/>
  <c r="D58" i="8"/>
  <c r="B54" i="8"/>
  <c r="M7" i="2" l="1"/>
  <c r="M9" i="2"/>
  <c r="C61" i="17"/>
  <c r="B61" i="17"/>
  <c r="D62" i="17" s="1"/>
  <c r="C62" i="17" l="1"/>
</calcChain>
</file>

<file path=xl/sharedStrings.xml><?xml version="1.0" encoding="utf-8"?>
<sst xmlns="http://schemas.openxmlformats.org/spreadsheetml/2006/main" count="378" uniqueCount="246">
  <si>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</si>
  <si>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</si>
  <si>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</si>
  <si>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</si>
  <si>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</si>
  <si>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</si>
  <si>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</si>
  <si>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</si>
  <si>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</si>
  <si>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</si>
  <si>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</si>
  <si>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</si>
  <si>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</si>
  <si>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</si>
  <si>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</si>
  <si>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Air-conditioning system efficiency (kW/RT) (Plant or CU)</t>
  </si>
  <si>
    <t>Total System Efficiency, TSE (kW/RT)</t>
  </si>
  <si>
    <t>Total Building Energy consumption (kWh/yr)</t>
  </si>
  <si>
    <t>Building Type</t>
  </si>
  <si>
    <t>Gold 
40%</t>
  </si>
  <si>
    <t>Goldplus 
50%</t>
  </si>
  <si>
    <t>Platinum 
55%</t>
  </si>
  <si>
    <t>SLE
60%</t>
  </si>
  <si>
    <t>Commercial</t>
  </si>
  <si>
    <t>Office Buildings (Large)</t>
  </si>
  <si>
    <t>Office Buildings (Small)</t>
  </si>
  <si>
    <t>Hotels (Large)</t>
  </si>
  <si>
    <t>Hotels (Small)</t>
  </si>
  <si>
    <t>Retail Malls</t>
  </si>
  <si>
    <t>Educational</t>
  </si>
  <si>
    <t>IHL (University, Polytechnics and ITE)</t>
  </si>
  <si>
    <t>Private Schools and Colleges</t>
  </si>
  <si>
    <t>Junior Colleges (MOE)</t>
  </si>
  <si>
    <t>nil</t>
  </si>
  <si>
    <t>Secondary Schools (MOE)</t>
  </si>
  <si>
    <t>Primary Schools (MOE)</t>
  </si>
  <si>
    <t>Healthcare</t>
  </si>
  <si>
    <t>Hospitals (Private and General)</t>
  </si>
  <si>
    <t>Community Hospitals</t>
  </si>
  <si>
    <t xml:space="preserve">Polyclinic </t>
  </si>
  <si>
    <t>Nursing/Youth Homes</t>
  </si>
  <si>
    <t>Other Non-Residential</t>
  </si>
  <si>
    <t>Mixed Develpments</t>
  </si>
  <si>
    <t>by GFA mix</t>
  </si>
  <si>
    <t xml:space="preserve">Community Centres </t>
  </si>
  <si>
    <t>Civic Buildings</t>
  </si>
  <si>
    <t>Cultural Institution</t>
  </si>
  <si>
    <t>Sports and Recreation Centres</t>
  </si>
  <si>
    <t>Religious/ Place of Worship</t>
  </si>
  <si>
    <t>NA</t>
  </si>
  <si>
    <t>Industrial</t>
  </si>
  <si>
    <t>High Tech Industrial</t>
  </si>
  <si>
    <t>Light Industrial</t>
  </si>
  <si>
    <t>Warehouses, Workshops and Others</t>
  </si>
  <si>
    <t>Residential</t>
  </si>
  <si>
    <t>Multi Residential (HDB, EC, Condo, pte apartments)</t>
  </si>
  <si>
    <t>Cluster Housing</t>
  </si>
  <si>
    <t>Landed Housing</t>
  </si>
  <si>
    <t>Additional Notes</t>
  </si>
  <si>
    <t>Non Residential Buildings Minimum TSE</t>
  </si>
  <si>
    <t>0.9kW/RT</t>
  </si>
  <si>
    <t>On-site RE</t>
  </si>
  <si>
    <t>&gt;60%</t>
  </si>
  <si>
    <t>Excludes EV charging station consumption</t>
  </si>
  <si>
    <t>Energy Consumption (1st Year, Baseline)</t>
  </si>
  <si>
    <t xml:space="preserve">Month </t>
  </si>
  <si>
    <t>Total Consumption (kWh)</t>
  </si>
  <si>
    <t>Tenant's Consumption (kWh)</t>
  </si>
  <si>
    <t>Landlord's Consumption (kWh)</t>
  </si>
  <si>
    <t>Yearly Consumption</t>
  </si>
  <si>
    <t>Energy Consumption (2nd Year)</t>
  </si>
  <si>
    <t>Baseline Improvement</t>
  </si>
  <si>
    <t>Energy Consumption (3rd Year)</t>
  </si>
  <si>
    <t>Year 1</t>
  </si>
  <si>
    <t>Year 2</t>
  </si>
  <si>
    <t>Year 3</t>
  </si>
  <si>
    <t>Total Building Energy Consumption (kWh)</t>
  </si>
  <si>
    <t>Gross Floor Area,m² (GFA)</t>
  </si>
  <si>
    <t>Deviation</t>
  </si>
  <si>
    <t>Baseline</t>
  </si>
  <si>
    <t>Reasons, if deviation &gt; ± 5%</t>
  </si>
  <si>
    <t>-</t>
  </si>
  <si>
    <t>Building types</t>
  </si>
  <si>
    <t>PARAMETER</t>
  </si>
  <si>
    <t>Gold</t>
  </si>
  <si>
    <t>GoldPLUS</t>
  </si>
  <si>
    <t>Platinum</t>
  </si>
  <si>
    <t>SLE</t>
  </si>
  <si>
    <t>TSE 0.9 or
Plant efficiency of 0.65</t>
  </si>
  <si>
    <t>Use "Insert..Object..Create from File" command if macro execution is disabled</t>
  </si>
  <si>
    <t>Daily Average Reading</t>
  </si>
  <si>
    <t>Period</t>
  </si>
  <si>
    <t>Unit</t>
  </si>
  <si>
    <t>Day Time^</t>
  </si>
  <si>
    <t>Night Time~</t>
  </si>
  <si>
    <t>Cooling Load</t>
  </si>
  <si>
    <t>RT</t>
  </si>
  <si>
    <t>Cooling Load Density (Air-con area)</t>
  </si>
  <si>
    <r>
      <t>m</t>
    </r>
    <r>
      <rPr>
        <vertAlign val="superscript"/>
        <sz val="11"/>
        <color theme="1"/>
        <rFont val="Arial"/>
        <family val="2"/>
      </rPr>
      <t>2</t>
    </r>
    <r>
      <rPr>
        <sz val="11"/>
        <color theme="1"/>
        <rFont val="Arial"/>
        <family val="2"/>
      </rPr>
      <t>/RT</t>
    </r>
  </si>
  <si>
    <t>kW</t>
  </si>
  <si>
    <t>Chilled water supply temperature</t>
  </si>
  <si>
    <r>
      <t>o</t>
    </r>
    <r>
      <rPr>
        <sz val="11"/>
        <color theme="1"/>
        <rFont val="Arial"/>
        <family val="2"/>
      </rPr>
      <t>C</t>
    </r>
  </si>
  <si>
    <t>Chilled water return temperature</t>
  </si>
  <si>
    <t>Chilled water delta T</t>
  </si>
  <si>
    <t>Chilled water flow rate</t>
  </si>
  <si>
    <t>l/s</t>
  </si>
  <si>
    <t>Chilled water flow rate vs cooling load</t>
  </si>
  <si>
    <t>USgpm/RT</t>
  </si>
  <si>
    <t>*Condenser heat rejection</t>
  </si>
  <si>
    <t>HRT</t>
  </si>
  <si>
    <t>*Condenser water supply temperature</t>
  </si>
  <si>
    <t>*Condenser water return temperature</t>
  </si>
  <si>
    <t>*Condenser water delta T</t>
  </si>
  <si>
    <t>*Condenser water flow rate</t>
  </si>
  <si>
    <t>*Condenser water flow rate vs cooling load</t>
  </si>
  <si>
    <t>Chiller(s) efficiency</t>
  </si>
  <si>
    <t>kW/RT</t>
  </si>
  <si>
    <t>Chilled water pump(s) efficiency</t>
  </si>
  <si>
    <t>*Condenser water pump(s) efficiency</t>
  </si>
  <si>
    <t>*Cooling tower(s) efficiency</t>
  </si>
  <si>
    <t>Overall chiller plant system efficiency</t>
  </si>
  <si>
    <t>*Not applicable to Air-cooled Chilled Water Plant</t>
  </si>
  <si>
    <t>~For hotels and other developments with 24-hour operations only, night time shall refer to the period from 11pm-7am</t>
  </si>
  <si>
    <t>^ For hotels and other developments with 24-hour operations, day-time shall refer to the period from 7am–11pm; for all other developments, daytime shall refer to the normal operating hours stipulated in clause 6.1.4</t>
  </si>
  <si>
    <t>Summary of Heat Balance</t>
  </si>
  <si>
    <t>Data</t>
  </si>
  <si>
    <t>Formula</t>
  </si>
  <si>
    <t>Sum of total electrical energy used</t>
  </si>
  <si>
    <t>kWh</t>
  </si>
  <si>
    <t>(A)</t>
  </si>
  <si>
    <t>Sum of total cooling produced</t>
  </si>
  <si>
    <t>RTh</t>
  </si>
  <si>
    <t>(B)</t>
  </si>
  <si>
    <t>Sum of total heat rejected</t>
  </si>
  <si>
    <t>(C)</t>
  </si>
  <si>
    <t>Chiller Plant Efficiency</t>
  </si>
  <si>
    <t>(A) /  (B)</t>
  </si>
  <si>
    <t>Total Heat Balance Data Count</t>
  </si>
  <si>
    <t>(D)</t>
  </si>
  <si>
    <t>Data Count &gt; + 5% error</t>
  </si>
  <si>
    <t>(E)</t>
  </si>
  <si>
    <t>Data Count &lt; - 5% error</t>
  </si>
  <si>
    <t>(F)</t>
  </si>
  <si>
    <t>Data Count within ±5% error</t>
  </si>
  <si>
    <t>(G) = (D) – (E) – (F)</t>
  </si>
  <si>
    <t>% Heat Balance within ±5% error</t>
  </si>
  <si>
    <t>%</t>
  </si>
  <si>
    <t>100 x (G) / (D)</t>
  </si>
  <si>
    <t>e.g. Jun'20</t>
  </si>
  <si>
    <t>Water Efficiency  (3 Years Building Water Bill)</t>
  </si>
  <si>
    <t>Water Consumption (1st Year, Baseline)</t>
  </si>
  <si>
    <t>Total Consumption (m³)</t>
  </si>
  <si>
    <t>Tenant's Consumption (m³)</t>
  </si>
  <si>
    <t>Landlord's Consumption (m³)</t>
  </si>
  <si>
    <t>Water Consumption (2nd Year)</t>
  </si>
  <si>
    <t>Water Consumption (3rd Year)</t>
  </si>
  <si>
    <r>
      <t>Total Building Water Consumption (m</t>
    </r>
    <r>
      <rPr>
        <b/>
        <vertAlign val="superscript"/>
        <sz val="11"/>
        <color theme="1"/>
        <rFont val="Arial"/>
        <family val="2"/>
      </rPr>
      <t>3</t>
    </r>
    <r>
      <rPr>
        <b/>
        <sz val="11"/>
        <color theme="1"/>
        <rFont val="Arial"/>
        <family val="2"/>
      </rPr>
      <t>)</t>
    </r>
  </si>
  <si>
    <t>Energy and Water Improvement Plan</t>
  </si>
  <si>
    <t>Submission of plans showing intent, measures and implementation strategies  to achieve improvement target set against current performance over the next 3 years.</t>
  </si>
  <si>
    <t>3 Years Energy Efficiency Improvement Target:</t>
  </si>
  <si>
    <t>Assessor's comment:</t>
  </si>
  <si>
    <t>3 Years Water Efficiency Improvement Target:</t>
  </si>
  <si>
    <t>Cycles of Concentration (for water-cooled chiller plant only)</t>
  </si>
  <si>
    <t>Submission of cooling tower’s water treatment reports showing 7 or better cycles of concentration.</t>
  </si>
  <si>
    <t>Cycle of Concentration:</t>
  </si>
  <si>
    <t>Cycles</t>
  </si>
  <si>
    <t>Sustainable Operations &amp; Management</t>
  </si>
  <si>
    <t>Occupant Satisfaction Survey</t>
  </si>
  <si>
    <t>A post-occupancy evaluation is a survey to gauge occupants’ satisfaction on indoor environmental quality and identify corrective actions that will enhance comfort. Please ask your assessor for a survey weblink for this project, which may then be disseminated to occupants. Results will be tabulated automatically, so that FM may view them and record corrective actions taken.
Alternatively, you may use the attached questionaire from Annex B of GM ENRB:2017, and tabulate the response  with the attached result template.</t>
  </si>
  <si>
    <t>Environmental Policy</t>
  </si>
  <si>
    <t>Environmental Policy that reflects sustainability goals set for the building and its systems</t>
  </si>
  <si>
    <t>Waste Recycling Reports</t>
  </si>
  <si>
    <t>Name of waste recycling company:</t>
  </si>
  <si>
    <t>Indoor Environment Quality</t>
  </si>
  <si>
    <t>IAQ Audit</t>
  </si>
  <si>
    <t>Submission of latest IAQ audit report performed by SAC accredited consultants/companies, stating major areas of concern (e.g. mold issues).</t>
  </si>
  <si>
    <t>Test Report Number:</t>
  </si>
  <si>
    <t>Date Audit was Conducted:</t>
  </si>
  <si>
    <t>Name of SAC-Accredited Lab:</t>
  </si>
  <si>
    <t>Lighting Lux Level</t>
  </si>
  <si>
    <t>Submission of lighting lux levels for various areas, complying with SS531 or CP38.</t>
  </si>
  <si>
    <r>
      <t>Measurements taken by</t>
    </r>
    <r>
      <rPr>
        <b/>
        <strike/>
        <sz val="11"/>
        <rFont val="Arial"/>
        <family val="2"/>
      </rPr>
      <t>:</t>
    </r>
  </si>
  <si>
    <t>Noise Level</t>
  </si>
  <si>
    <t>Submission of noise levels for internal areas, complying with SS553 or CP13.</t>
  </si>
  <si>
    <t>Measurements taken by:</t>
  </si>
  <si>
    <t>Waste reports</t>
  </si>
  <si>
    <t>Tenants/Occupants engagement</t>
  </si>
  <si>
    <t>Submit photos of health and wellbeing related activities  organised by Green Building Committee</t>
  </si>
  <si>
    <t>At least 3 activities per year</t>
  </si>
  <si>
    <r>
      <t>ACMV TSE</t>
    </r>
    <r>
      <rPr>
        <vertAlign val="superscript"/>
        <sz val="12"/>
        <color theme="1"/>
        <rFont val="Calibri"/>
        <family val="2"/>
        <scheme val="minor"/>
      </rPr>
      <t>1</t>
    </r>
  </si>
  <si>
    <r>
      <t>For building supplied by DCS</t>
    </r>
    <r>
      <rPr>
        <b/>
        <vertAlign val="superscript"/>
        <sz val="12"/>
        <color theme="1"/>
        <rFont val="Arial"/>
        <family val="2"/>
      </rPr>
      <t>2</t>
    </r>
  </si>
  <si>
    <t>POE survey</t>
  </si>
  <si>
    <t>Submit POE survey results</t>
  </si>
  <si>
    <t>Latest EUI (kWh/m2/yr)</t>
  </si>
  <si>
    <t>GM: 2021 In Operation</t>
  </si>
  <si>
    <t>Rating</t>
  </si>
  <si>
    <t>Gold*</t>
  </si>
  <si>
    <t>% Energy efficiency improvement over 2005 levels*</t>
  </si>
  <si>
    <r>
      <t>Gold</t>
    </r>
    <r>
      <rPr>
        <b/>
        <vertAlign val="superscript"/>
        <sz val="12"/>
        <color rgb="FF000000"/>
        <rFont val="Calibri"/>
        <family val="2"/>
      </rPr>
      <t>PLUS</t>
    </r>
  </si>
  <si>
    <r>
      <t>Applicable EE Pathways</t>
    </r>
    <r>
      <rPr>
        <sz val="12"/>
        <color rgb="FF000000"/>
        <rFont val="Calibri"/>
        <family val="2"/>
      </rPr>
      <t xml:space="preserve">:   </t>
    </r>
    <r>
      <rPr>
        <sz val="12"/>
        <color rgb="FF4472C4"/>
        <rFont val="Calibri"/>
        <family val="2"/>
      </rPr>
      <t xml:space="preserve">Pathway 1 </t>
    </r>
    <r>
      <rPr>
        <sz val="12"/>
        <color rgb="FF000000"/>
        <rFont val="Calibri"/>
        <family val="2"/>
      </rPr>
      <t>– EUI;</t>
    </r>
    <r>
      <rPr>
        <b/>
        <sz val="12"/>
        <color rgb="FF000000"/>
        <rFont val="Calibri"/>
        <family val="2"/>
      </rPr>
      <t xml:space="preserve">
</t>
    </r>
    <r>
      <rPr>
        <sz val="12"/>
        <color rgb="FF000000"/>
        <rFont val="Calibri"/>
        <family val="2"/>
      </rPr>
      <t xml:space="preserve">                                            </t>
    </r>
    <r>
      <rPr>
        <sz val="12"/>
        <color theme="4"/>
        <rFont val="Calibri"/>
        <family val="2"/>
      </rPr>
      <t>Pathway 2</t>
    </r>
    <r>
      <rPr>
        <sz val="12"/>
        <color rgb="FF000000"/>
        <rFont val="Calibri"/>
        <family val="2"/>
      </rPr>
      <t xml:space="preserve"> – Fixed metrics</t>
    </r>
  </si>
  <si>
    <t>*Aligns with mandatory minimum energy efficiency requirements to raise energy performance standards of existing buildings</t>
  </si>
  <si>
    <t>Guidance Notes</t>
  </si>
  <si>
    <t xml:space="preserve">GM: 2021 In Operation is applicable for Existing Buildings (a) which have previously attained Green Mark certification, (b) applying for re-certification and (c) have not done any major retrofit to the building's chilled water system. </t>
  </si>
  <si>
    <t xml:space="preserve">GM 2021 In Operation aims to encourage buildings that have been previously certified before to continuously improve and maintain their performance. 
</t>
  </si>
  <si>
    <t xml:space="preserve">The assessment will be based on their measured data. No letter of commitment or undertaking will be accepted for GM2021 In Operation certification.  Supporting documents such as OSE report, IAQ audit, POE survey shall be completed prior to the GM assessment.
</t>
  </si>
  <si>
    <t>DCS refers to the supply of chilled water for cooling purpose from a central source to multiple buildings through a network of pipes. Individual users purchase chilled water from the district cooling system operator and do not need to install separate chiller plant or unitary system. This is different from buildings’ in-house air-conditioning plant, in part or in full, being maintained and operated by a third party.</t>
  </si>
  <si>
    <t>Air side efficiency</t>
  </si>
  <si>
    <t>For Commerical buildings</t>
  </si>
  <si>
    <r>
      <t xml:space="preserve">Summary of OSE/Energy Audit Report 
</t>
    </r>
    <r>
      <rPr>
        <b/>
        <u val="double"/>
        <sz val="16"/>
        <color theme="1"/>
        <rFont val="Arial"/>
        <family val="2"/>
      </rPr>
      <t>(</t>
    </r>
    <r>
      <rPr>
        <b/>
        <i/>
        <u val="double"/>
        <sz val="16"/>
        <color theme="1"/>
        <rFont val="Arial"/>
        <family val="2"/>
      </rPr>
      <t>including airside efficiency</t>
    </r>
    <r>
      <rPr>
        <b/>
        <u/>
        <sz val="16"/>
        <color theme="1"/>
        <rFont val="Arial"/>
        <family val="2"/>
      </rPr>
      <t>)</t>
    </r>
  </si>
  <si>
    <t>Air Distribution system efficiency (kW/RT)</t>
  </si>
  <si>
    <t>Air Distribution system efficiency</t>
  </si>
  <si>
    <t>Computation of Energy Use Intensity (EUI) based on area (kW/m²/year)</t>
  </si>
  <si>
    <t>Energy Use Intensity, EUI</t>
  </si>
  <si>
    <t>Energy Use Intensity (3 Years Electricity Bill)</t>
  </si>
  <si>
    <t xml:space="preserve">Submit past one year's waste collection report detailing the breakdown of types and quantity of recyclables and non-recyclables </t>
  </si>
  <si>
    <t xml:space="preserve">Waste report of recyclables and non-recyclables </t>
  </si>
  <si>
    <t>done within past one year</t>
  </si>
  <si>
    <t xml:space="preserve">TSE stands for Total System Efficiency. For water-cooled or air-cooled system, it is the sum of the efficiency values of both chiller plant and air side; for VRF or unitary system, TSE is the sum of efficiency values of the CU and FCUs (or AHUs if applicable).
</t>
  </si>
  <si>
    <t>For High Tech/ High intensity Industrial buildings</t>
  </si>
  <si>
    <t>For Light industrial/ Warehouse buildings</t>
  </si>
  <si>
    <t>For other non Residential buildings</t>
  </si>
  <si>
    <t>For Healthcare buildings</t>
  </si>
  <si>
    <t>For Educational buildings</t>
  </si>
  <si>
    <r>
      <rPr>
        <b/>
        <u/>
        <sz val="12"/>
        <color theme="1"/>
        <rFont val="Arial"/>
        <family val="2"/>
      </rPr>
      <t xml:space="preserve">Note: </t>
    </r>
    <r>
      <rPr>
        <vertAlign val="superscript"/>
        <sz val="11"/>
        <color theme="1"/>
        <rFont val="Arial"/>
        <family val="2"/>
      </rPr>
      <t xml:space="preserve">
1</t>
    </r>
    <r>
      <rPr>
        <sz val="11"/>
        <color theme="1"/>
        <rFont val="Arial"/>
        <family val="2"/>
      </rPr>
      <t xml:space="preserve">TSE is Total System Efficiency, including the efficiency from both chilled water plant and air side for water-cooled system; for VRF system, TSE includes the CU and FCUs efficiency
</t>
    </r>
    <r>
      <rPr>
        <vertAlign val="superscript"/>
        <sz val="11"/>
        <color theme="1"/>
        <rFont val="Arial"/>
        <family val="2"/>
      </rPr>
      <t>2</t>
    </r>
    <r>
      <rPr>
        <sz val="11"/>
        <color theme="1"/>
        <rFont val="Arial"/>
        <family val="2"/>
      </rPr>
      <t xml:space="preserve">DCS refers to the supply of chilled water for cooling purpose from a central source to multiple buildings through a network of pipes. Individual users purchase chilled water from the district cooling system operator and do not need to install their own air-conditioning plant. This is different from buildings’ in-house air-conditioning plant, in part or in full, being maintained and operated by a third party.
</t>
    </r>
    <r>
      <rPr>
        <vertAlign val="superscript"/>
        <sz val="11"/>
        <color theme="1"/>
        <rFont val="Arial"/>
        <family val="2"/>
      </rPr>
      <t>3</t>
    </r>
    <r>
      <rPr>
        <sz val="11"/>
        <color theme="1"/>
        <rFont val="Arial"/>
        <family val="2"/>
      </rPr>
      <t xml:space="preserve">For GM2021 full certification, M&amp;V is required for TSE calculation/measurement; However, for project previously certified under legacy criteria, applying re-certification based on GM: 2021 In-Operation, air side efficiency can be done by third party energy audit. The methodology of air side measurement and its sampling size should refer to the guidance notes.  
</t>
    </r>
  </si>
  <si>
    <t xml:space="preserve">Under EE Pathway 2, projects shall meet the minimum requirements i.e. the TSE should be better than 0.9kW/RT or the plant efficiency must be better than 0.65kW/RT, regardless of the project's previous GM rating. 
Compliance through the plant efficiency of 0.65kW/RT will be phased out by 31 Oct 2023 (based on LOA date). In other words, from 1 Nov 2023, all re-certification projects are subject to the same minimum TSE of 0.9kW/RT.
For projects complying with minimum 0.65kW/RT for plant efficiency before 31 Oct 2023, air side efficiency must be measured as well, though it is not for compliance purposes. The is for building owners to take note of the airside performance and prepare for compliance with future requirement. 
</t>
  </si>
  <si>
    <r>
      <t>Under TSE requirement in GM2021 In Operation, is it required to measure TSE for all types of systems i.e. water cooled, air cooled and VRF system?
The answer is yes for both water and air side efficiencies. However for VRF system, the CU efficiency can be based on catalogue and NEA formula till 31 Oct 2023 (LOA issued). In other words,</t>
    </r>
    <r>
      <rPr>
        <b/>
        <sz val="12"/>
        <color rgb="FF000000"/>
        <rFont val="Calibri"/>
        <family val="2"/>
      </rPr>
      <t xml:space="preserve"> from 1 Nov 2023</t>
    </r>
    <r>
      <rPr>
        <sz val="12"/>
        <color rgb="FF000000"/>
        <rFont val="Calibri"/>
        <family val="2"/>
      </rPr>
      <t xml:space="preserve">, ongoing projects with VRF system need to measure their CUs’ efficiency. 
For projects do not have VRF's technical specifications, and do not want to measure its efficiency before 30 Oct 2023, the VRF efficiency will be calculated based on nameplate power and cooling load. 
For buildings with permanent M&amp;V for VRF system, such as suppliers' monitoring system, the efficiency should be based on the measured data.
OSE report should include air side and VRF as well. 
</t>
    </r>
  </si>
  <si>
    <t xml:space="preserve">Does OSE report need to be endorsed by an Energy Auditor (EA)or PE(Mech) for GM2021 In Operation?
For all projects that are required to submit independent OSE report, the OSE has to be endorsed. If the on-site system is linked to BCA system (such as SLEB hub or chiller portal), OSE report and its endorsement are not required.
</t>
  </si>
  <si>
    <t xml:space="preserve">Can Existing Residential Buildings (ERB) re-certification be assessed under GM2021 In Operation?
Yes, GM2021 In Operation is applicable for both ERB and ENRB. 
</t>
  </si>
  <si>
    <t>On-site RE is included in EUI (net off)</t>
  </si>
  <si>
    <t xml:space="preserve">EUI measured for EB and In Operation - occupancy rate </t>
  </si>
  <si>
    <t xml:space="preserve">Energy Utilisation Intensity =Total  Building Energy Consumption of one year (kWhyr) / GFA (m2)
Please use the most recent 12 months' energy consumption (occupancy rate &gt;60%)  to calculate the most recent EUI. </t>
  </si>
  <si>
    <t>EUI calculation:</t>
  </si>
  <si>
    <t xml:space="preserve">*DCS refers to the supply of chilled water for cooling purpose from a central source to multiple buildings through a network of pipes. Individual users purchase chilled water from the district cooling system operator and do not need to install their own air-conditioning plant. This is different from buildings’ in-house air-conditioning plant, in part or in full, being maintained and operated by a third party.  </t>
  </si>
  <si>
    <t>EUI Pathway1: for buildings supplied by DCS*</t>
  </si>
  <si>
    <t xml:space="preserve">Energy consumption from airside </t>
  </si>
  <si>
    <t>Energy Consumption from Chilled water side (Chillers, Pumps, CTs)</t>
  </si>
  <si>
    <r>
      <t>EUI Pathway1: for buildings with</t>
    </r>
    <r>
      <rPr>
        <b/>
        <u/>
        <sz val="11"/>
        <color theme="1"/>
        <rFont val="Arial"/>
        <family val="2"/>
      </rPr>
      <t xml:space="preserve"> in-house</t>
    </r>
    <r>
      <rPr>
        <b/>
        <sz val="11"/>
        <color theme="1"/>
        <rFont val="Arial"/>
        <family val="2"/>
      </rPr>
      <t xml:space="preserve"> Chilled water systems or other cooling systems</t>
    </r>
  </si>
  <si>
    <r>
      <t>How to calculate EUI for EE pathway1? 
Energy Use Intensity (EUI) express a building's energy use over a period of one year. It's calculated by dividing the total energy consumed by the building in one year (measured in kWh) by the total gross floor area (GFA) of the building (m</t>
    </r>
    <r>
      <rPr>
        <vertAlign val="superscript"/>
        <sz val="12"/>
        <color rgb="FF000000"/>
        <rFont val="Calibri"/>
        <family val="2"/>
      </rPr>
      <t>2</t>
    </r>
    <r>
      <rPr>
        <sz val="12"/>
        <color rgb="FF000000"/>
        <rFont val="Calibri"/>
        <family val="2"/>
      </rPr>
      <t xml:space="preserve">).  You can get your most recent one year's energy use from your utility bills and divided by GFA to get the most recent EUI. 
</t>
    </r>
    <r>
      <rPr>
        <b/>
        <sz val="12"/>
        <color rgb="FF000000"/>
        <rFont val="Calibri"/>
        <family val="2"/>
      </rPr>
      <t>Note:</t>
    </r>
    <r>
      <rPr>
        <sz val="12"/>
        <color rgb="FF000000"/>
        <rFont val="Calibri"/>
        <family val="2"/>
      </rPr>
      <t xml:space="preserve"> to use EUI pathway, the occupancy rate must be higher than 60%. </t>
    </r>
  </si>
  <si>
    <t>0.25kW/RT</t>
  </si>
  <si>
    <t>For ENRB using DCS*, air side minimum efficiency</t>
  </si>
  <si>
    <r>
      <t xml:space="preserve">For projects without permanent M&amp;V for air side, how can the air side efficiency be measured?
For projects without permanent M&amp;V for airside, 3rd party energy audit for air side is required. Please see detailed requirement below:
a) For AHUs with VSD (most projects), power readings should be downloaded from </t>
    </r>
    <r>
      <rPr>
        <b/>
        <sz val="12"/>
        <color rgb="FF000000"/>
        <rFont val="Calibri"/>
        <family val="2"/>
      </rPr>
      <t>all</t>
    </r>
    <r>
      <rPr>
        <sz val="12"/>
        <color rgb="FF000000"/>
        <rFont val="Calibri"/>
        <family val="2"/>
      </rPr>
      <t xml:space="preserve"> AHUs to calculate air side efficiency;
b) For AHUs without VSD (not common for GM certified projects), measurement must be taken with the sampling size of 30%  for AHUs of each size (in terms of cooling capacity) with trend logging of power and cooling load for one week. The minimum number of AHUs to be measured is 5 and capped at max of 20 AHUs. When the actual number of AHUs on site is less than 5, all AHUs need to be measured.
c) For FCUs, catalogue data can be used to do calculation
This is valid till the next major retrofit when the building will be subject to GM2021 full certification. 
</t>
    </r>
  </si>
  <si>
    <t xml:space="preserve">I have an existing building using chilled water system with one VRF at level one for a café, do I need to install M&amp;V for this standalone VRF system?
Permanent M&amp;V is required only if when the VRF system and air distribution system serve an aggregate conditioned floor area of 2000m2 or more. Please refer to Code on Environmental Sustainability Measures for Existing Building (Edition 3) for permanent M&amp;V requirements.  
</t>
  </si>
  <si>
    <t>e.g. Jun'21</t>
  </si>
  <si>
    <t>e.g. Jun'22</t>
  </si>
  <si>
    <t>Total System Efficiency (TSE)</t>
  </si>
  <si>
    <t xml:space="preserve">Based on the actual performance, the GM ratings can be upgraded or downgraded. For example,  a building has been previously certified with GM Gold rating, but the actual performance at the time of assessment meets the GM2021 SLE requirement, the rating can be upgraded to SLE.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</si>
</sst>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0"/>
    <numFmt numFmtId="167" formatCode="#,##0_ ;[Red]\-#,##0\ "/>
    <numFmt numFmtId="168" formatCode="_(* #,##0.0_);_(* \(#,##0.0\);_(* &quot;-&quot;??_);_(@_)"/>
    <numFmt numFmtId="169" formatCode="#,##0.0_);[Red]\(#,##0.0\)"/>
  </numFmts>
  <fonts count="47" x14ac:knownFonts="1">
    <font>
      <sz val="11"/>
      <color theme="1"/>
      <name val="Calibri"/>
      <family val="2"/>
      <scheme val="minor"/>
    </font>
    <font>
      <sz val="11"/>
      <color theme="1"/>
      <name val="Calibri"/>
      <family val="2"/>
      <scheme val="minor"/>
    </font>
    <font>
      <sz val="11"/>
      <color theme="1"/>
      <name val="Arial"/>
      <family val="2"/>
    </font>
    <font>
      <sz val="10"/>
      <name val="Arial"/>
      <family val="2"/>
    </font>
    <font>
      <b/>
      <sz val="11"/>
      <color theme="1"/>
      <name val="Arial"/>
      <family val="2"/>
    </font>
    <font>
      <sz val="18"/>
      <color theme="3"/>
      <name val="Cambria"/>
      <family val="2"/>
      <scheme val="major"/>
    </font>
    <font>
      <sz val="12"/>
      <color theme="1"/>
      <name val="Arial"/>
      <family val="2"/>
    </font>
    <font>
      <b/>
      <vertAlign val="superscript"/>
      <sz val="11"/>
      <color theme="1"/>
      <name val="Arial"/>
      <family val="2"/>
    </font>
    <font>
      <sz val="11"/>
      <color rgb="FF006100"/>
      <name val="Calibri"/>
      <family val="2"/>
      <scheme val="minor"/>
    </font>
    <font>
      <b/>
      <sz val="12"/>
      <color theme="1"/>
      <name val="Arial"/>
      <family val="2"/>
    </font>
    <font>
      <vertAlign val="superscript"/>
      <sz val="11"/>
      <color theme="1"/>
      <name val="Arial"/>
      <family val="2"/>
    </font>
    <font>
      <b/>
      <u/>
      <sz val="16"/>
      <color theme="1"/>
      <name val="Arial"/>
      <family val="2"/>
    </font>
    <font>
      <sz val="11"/>
      <name val="Arial"/>
      <family val="2"/>
    </font>
    <font>
      <b/>
      <u/>
      <sz val="11"/>
      <color theme="1"/>
      <name val="Arial"/>
      <family val="2"/>
    </font>
    <font>
      <sz val="11"/>
      <name val="Calibri"/>
      <family val="2"/>
      <scheme val="minor"/>
    </font>
    <font>
      <sz val="11"/>
      <color rgb="FF00B050"/>
      <name val="Calibri"/>
      <family val="2"/>
      <scheme val="minor"/>
    </font>
    <font>
      <b/>
      <sz val="11"/>
      <name val="Arial"/>
      <family val="2"/>
    </font>
    <font>
      <sz val="11"/>
      <color rgb="FF1F497D"/>
      <name val="Calibri"/>
      <family val="2"/>
      <scheme val="minor"/>
    </font>
    <font>
      <sz val="11"/>
      <color rgb="FF000000"/>
      <name val="Arial"/>
      <family val="2"/>
    </font>
    <font>
      <b/>
      <strike/>
      <sz val="11"/>
      <name val="Arial"/>
      <family val="2"/>
    </font>
    <font>
      <b/>
      <sz val="12"/>
      <name val="Arial"/>
      <family val="2"/>
    </font>
    <font>
      <b/>
      <u/>
      <sz val="12"/>
      <color theme="1"/>
      <name val="Arial"/>
      <family val="2"/>
    </font>
    <font>
      <i/>
      <sz val="11"/>
      <color rgb="FFFF0000"/>
      <name val="Arial"/>
      <family val="2"/>
    </font>
    <font>
      <i/>
      <sz val="11"/>
      <color rgb="FFFFFFFF"/>
      <name val="Arial"/>
      <family val="2"/>
    </font>
    <font>
      <sz val="12"/>
      <color theme="1"/>
      <name val="Calibri"/>
      <family val="2"/>
      <scheme val="minor"/>
    </font>
    <font>
      <b/>
      <sz val="20"/>
      <color theme="1"/>
      <name val="Arial"/>
      <family val="2"/>
    </font>
    <font>
      <sz val="16"/>
      <color theme="1"/>
      <name val="Arial"/>
      <family val="2"/>
    </font>
    <font>
      <b/>
      <sz val="11"/>
      <color theme="1"/>
      <name val="Calibri"/>
      <family val="2"/>
      <scheme val="minor"/>
    </font>
    <font>
      <sz val="12"/>
      <name val="Arial"/>
      <family val="2"/>
    </font>
    <font>
      <sz val="10"/>
      <color theme="1"/>
      <name val="Arial"/>
      <family val="2"/>
    </font>
    <font>
      <b/>
      <sz val="11"/>
      <name val="Calibri"/>
      <family val="2"/>
      <scheme val="minor"/>
    </font>
    <font>
      <i/>
      <sz val="11"/>
      <color theme="1"/>
      <name val="Calibri"/>
      <family val="2"/>
      <scheme val="minor"/>
    </font>
    <font>
      <b/>
      <sz val="12"/>
      <color theme="0"/>
      <name val="Arial"/>
      <family val="2"/>
    </font>
    <font>
      <vertAlign val="superscript"/>
      <sz val="12"/>
      <color theme="1"/>
      <name val="Calibri"/>
      <family val="2"/>
      <scheme val="minor"/>
    </font>
    <font>
      <b/>
      <vertAlign val="superscript"/>
      <sz val="12"/>
      <color theme="1"/>
      <name val="Arial"/>
      <family val="2"/>
    </font>
    <font>
      <b/>
      <sz val="12"/>
      <color rgb="FF000000"/>
      <name val="Calibri"/>
      <family val="2"/>
    </font>
    <font>
      <b/>
      <vertAlign val="superscript"/>
      <sz val="12"/>
      <color rgb="FF000000"/>
      <name val="Calibri"/>
      <family val="2"/>
    </font>
    <font>
      <b/>
      <sz val="12"/>
      <color rgb="FF4472C4"/>
      <name val="Calibri"/>
      <family val="2"/>
    </font>
    <font>
      <sz val="12"/>
      <color rgb="FF000000"/>
      <name val="Calibri"/>
      <family val="2"/>
    </font>
    <font>
      <sz val="12"/>
      <color rgb="FF4472C4"/>
      <name val="Calibri"/>
      <family val="2"/>
    </font>
    <font>
      <sz val="12"/>
      <color theme="4"/>
      <name val="Calibri"/>
      <family val="2"/>
    </font>
    <font>
      <i/>
      <sz val="11"/>
      <color rgb="FF000000"/>
      <name val="Calibri"/>
      <family val="2"/>
      <scheme val="minor"/>
    </font>
    <font>
      <b/>
      <sz val="14"/>
      <color rgb="FF000000"/>
      <name val="Calibri"/>
      <family val="2"/>
    </font>
    <font>
      <b/>
      <u val="double"/>
      <sz val="16"/>
      <color theme="1"/>
      <name val="Arial"/>
      <family val="2"/>
    </font>
    <font>
      <b/>
      <i/>
      <u val="double"/>
      <sz val="16"/>
      <color theme="1"/>
      <name val="Arial"/>
      <family val="2"/>
    </font>
    <font>
      <vertAlign val="superscript"/>
      <sz val="12"/>
      <color rgb="FF000000"/>
      <name val="Calibri"/>
      <family val="2"/>
    </font>
    <font>
      <b/>
      <u/>
      <sz val="11"/>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theme="6" tint="0.59999389629810485"/>
        <bgColor indexed="65"/>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auto="1"/>
      </left>
      <right style="thin">
        <color auto="1"/>
      </right>
      <top/>
      <bottom style="medium">
        <color indexed="64"/>
      </bottom>
      <diagonal/>
    </border>
    <border>
      <left style="thin">
        <color auto="1"/>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auto="1"/>
      </top>
      <bottom/>
      <diagonal/>
    </border>
    <border>
      <left/>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auto="1"/>
      </right>
      <top style="medium">
        <color auto="1"/>
      </top>
      <bottom/>
      <diagonal/>
    </border>
    <border>
      <left/>
      <right style="thin">
        <color auto="1"/>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bottom style="thin">
        <color auto="1"/>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9">
    <xf numFmtId="0" fontId="0" fillId="0" borderId="0"/>
    <xf numFmtId="43" fontId="1" fillId="0" borderId="0" applyFont="0" applyFill="0" applyBorder="0" applyAlignment="0" applyProtection="0"/>
    <xf numFmtId="0" fontId="3" fillId="0" borderId="0"/>
    <xf numFmtId="0" fontId="3" fillId="0" borderId="0"/>
    <xf numFmtId="0" fontId="3" fillId="0" borderId="0"/>
    <xf numFmtId="0" fontId="5" fillId="0" borderId="0" applyNumberFormat="0" applyFill="0" applyBorder="0" applyAlignment="0" applyProtection="0"/>
    <xf numFmtId="9" fontId="1" fillId="0" borderId="0" applyFont="0" applyFill="0" applyBorder="0" applyAlignment="0" applyProtection="0"/>
    <xf numFmtId="0" fontId="8" fillId="4" borderId="0" applyNumberFormat="0" applyBorder="0" applyAlignment="0" applyProtection="0"/>
    <xf numFmtId="0" fontId="1" fillId="5" borderId="0" applyNumberFormat="0" applyBorder="0" applyAlignment="0" applyProtection="0"/>
  </cellStyleXfs>
  <cellXfs count="336">
    <xf numFmtId="0" fontId="0" fillId="0" borderId="0" xfId="0"/>
    <xf numFmtId="0" fontId="4" fillId="0" borderId="0" xfId="0" applyFont="1"/>
    <xf numFmtId="0" fontId="4" fillId="2" borderId="1" xfId="0" applyFont="1" applyFill="1" applyBorder="1" applyAlignment="1">
      <alignment horizontal="center" vertical="center"/>
    </xf>
    <xf numFmtId="0" fontId="4" fillId="0" borderId="0" xfId="0" applyFont="1" applyAlignment="1">
      <alignment horizontal="center"/>
    </xf>
    <xf numFmtId="0" fontId="2" fillId="0" borderId="0" xfId="0" applyFont="1" applyAlignment="1">
      <alignment vertical="center"/>
    </xf>
    <xf numFmtId="0" fontId="2" fillId="0" borderId="0" xfId="0" applyFont="1"/>
    <xf numFmtId="0" fontId="9" fillId="0" borderId="0" xfId="0" applyFont="1"/>
    <xf numFmtId="2" fontId="2" fillId="0" borderId="0" xfId="0" applyNumberFormat="1" applyFont="1"/>
    <xf numFmtId="0" fontId="9" fillId="0" borderId="0" xfId="0" applyFont="1" applyAlignment="1">
      <alignment vertical="center"/>
    </xf>
    <xf numFmtId="0" fontId="6" fillId="0" borderId="0" xfId="0" applyFont="1"/>
    <xf numFmtId="0" fontId="11" fillId="0" borderId="0" xfId="0" applyFont="1"/>
    <xf numFmtId="0" fontId="4" fillId="0" borderId="0" xfId="0" applyFont="1" applyAlignment="1">
      <alignment wrapText="1"/>
    </xf>
    <xf numFmtId="0" fontId="0" fillId="0" borderId="0" xfId="0" applyAlignment="1">
      <alignment wrapText="1"/>
    </xf>
    <xf numFmtId="0" fontId="2" fillId="0" borderId="0" xfId="0" applyFont="1" applyAlignment="1">
      <alignment vertical="center" wrapText="1"/>
    </xf>
    <xf numFmtId="0" fontId="13" fillId="0" borderId="0" xfId="0" applyFont="1"/>
    <xf numFmtId="0" fontId="0" fillId="0" borderId="0" xfId="0" quotePrefix="1" applyAlignment="1">
      <alignment horizontal="left" vertical="center"/>
    </xf>
    <xf numFmtId="0" fontId="0" fillId="0" borderId="0" xfId="0" applyAlignment="1">
      <alignment vertical="center"/>
    </xf>
    <xf numFmtId="0" fontId="0" fillId="0" borderId="0" xfId="0" applyAlignment="1">
      <alignment horizontal="center" vertical="center"/>
    </xf>
    <xf numFmtId="0" fontId="14" fillId="0" borderId="0" xfId="0" quotePrefix="1" applyFont="1" applyAlignment="1">
      <alignment horizontal="left" vertical="center"/>
    </xf>
    <xf numFmtId="0" fontId="15" fillId="0" borderId="0" xfId="0" quotePrefix="1" applyFont="1" applyAlignment="1">
      <alignment horizontal="left" vertical="center"/>
    </xf>
    <xf numFmtId="0" fontId="16" fillId="0" borderId="0" xfId="0" applyFont="1" applyAlignment="1">
      <alignment horizontal="center" vertical="center"/>
    </xf>
    <xf numFmtId="0" fontId="12" fillId="0" borderId="0" xfId="0" applyFont="1"/>
    <xf numFmtId="0" fontId="16" fillId="0" borderId="0" xfId="0" applyFont="1"/>
    <xf numFmtId="0" fontId="17" fillId="0" borderId="0" xfId="0" applyFont="1" applyAlignment="1">
      <alignment horizontal="left" vertical="center" wrapText="1" indent="5"/>
    </xf>
    <xf numFmtId="0" fontId="4" fillId="0" borderId="4" xfId="0" applyFont="1" applyBorder="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left" vertical="top" wrapText="1"/>
    </xf>
    <xf numFmtId="0" fontId="21" fillId="0" borderId="0" xfId="0" applyFont="1"/>
    <xf numFmtId="0" fontId="2" fillId="0" borderId="0" xfId="0" applyFont="1" applyAlignment="1">
      <alignment vertical="top"/>
    </xf>
    <xf numFmtId="0" fontId="2" fillId="0" borderId="0" xfId="0" applyFont="1" applyAlignment="1">
      <alignment vertical="top" wrapText="1"/>
    </xf>
    <xf numFmtId="0" fontId="6" fillId="0" borderId="0" xfId="0" applyFont="1" applyAlignment="1">
      <alignment horizontal="left" vertical="top" wrapText="1"/>
    </xf>
    <xf numFmtId="0" fontId="3" fillId="0" borderId="0" xfId="2" quotePrefix="1"/>
    <xf numFmtId="0" fontId="3" fillId="0" borderId="0" xfId="2"/>
    <xf numFmtId="0" fontId="12" fillId="0" borderId="0" xfId="0" applyFont="1" applyAlignment="1">
      <alignment horizontal="center" vertical="top" wrapText="1"/>
    </xf>
    <xf numFmtId="0" fontId="20" fillId="0" borderId="0" xfId="0" applyFont="1"/>
    <xf numFmtId="0" fontId="20" fillId="0" borderId="0" xfId="0" applyFont="1" applyAlignment="1">
      <alignment horizontal="center" vertical="top" wrapText="1"/>
    </xf>
    <xf numFmtId="0" fontId="16" fillId="0" borderId="4" xfId="0" applyFont="1" applyBorder="1" applyAlignment="1">
      <alignment horizontal="right" vertical="top" wrapText="1"/>
    </xf>
    <xf numFmtId="0" fontId="16" fillId="0" borderId="0" xfId="0" applyFont="1" applyAlignment="1">
      <alignment horizontal="right" vertical="top" wrapText="1"/>
    </xf>
    <xf numFmtId="0" fontId="16" fillId="0" borderId="0" xfId="0" applyFont="1" applyAlignment="1">
      <alignment horizontal="right" vertical="top"/>
    </xf>
    <xf numFmtId="0" fontId="12" fillId="0" borderId="0" xfId="0" applyFont="1" applyAlignment="1">
      <alignment horizontal="left" vertical="top"/>
    </xf>
    <xf numFmtId="0" fontId="2" fillId="0" borderId="0" xfId="0" applyFont="1" applyAlignment="1">
      <alignment horizontal="left" vertical="top"/>
    </xf>
    <xf numFmtId="0" fontId="6" fillId="0" borderId="0" xfId="0" applyFont="1" applyAlignment="1">
      <alignment horizontal="left" vertical="top"/>
    </xf>
    <xf numFmtId="0" fontId="20" fillId="0" borderId="0" xfId="0" applyFont="1" applyAlignment="1">
      <alignment horizontal="left" vertical="top"/>
    </xf>
    <xf numFmtId="0" fontId="0" fillId="0" borderId="0" xfId="0" applyAlignment="1">
      <alignment horizontal="left" vertical="top"/>
    </xf>
    <xf numFmtId="0" fontId="4" fillId="0" borderId="1" xfId="0" applyFont="1" applyBorder="1" applyAlignment="1">
      <alignment horizontal="center" vertical="center"/>
    </xf>
    <xf numFmtId="2" fontId="4" fillId="0" borderId="4" xfId="0" applyNumberFormat="1" applyFont="1" applyBorder="1" applyAlignment="1">
      <alignment horizontal="center" vertical="center" wrapText="1"/>
    </xf>
    <xf numFmtId="0" fontId="2" fillId="0" borderId="4" xfId="0" quotePrefix="1" applyFont="1" applyBorder="1" applyAlignment="1">
      <alignment horizontal="center" vertical="center"/>
    </xf>
    <xf numFmtId="0" fontId="4" fillId="0" borderId="4" xfId="0" applyFont="1" applyBorder="1" applyAlignment="1">
      <alignment horizontal="right" vertical="center" wrapText="1"/>
    </xf>
    <xf numFmtId="0" fontId="6" fillId="0" borderId="0" xfId="0" applyFont="1" applyAlignment="1">
      <alignment vertical="center"/>
    </xf>
    <xf numFmtId="0" fontId="12" fillId="0" borderId="0" xfId="0" applyFont="1" applyAlignment="1">
      <alignment horizontal="left" vertical="top" wrapText="1"/>
    </xf>
    <xf numFmtId="0" fontId="12" fillId="6" borderId="4" xfId="7" quotePrefix="1" applyFont="1" applyFill="1" applyBorder="1" applyAlignment="1">
      <alignment horizontal="center" vertical="center" wrapText="1"/>
    </xf>
    <xf numFmtId="0" fontId="12" fillId="6" borderId="4" xfId="7" quotePrefix="1" applyFont="1" applyFill="1" applyBorder="1" applyAlignment="1">
      <alignment horizontal="center" vertical="center"/>
    </xf>
    <xf numFmtId="0" fontId="12" fillId="6" borderId="4" xfId="7" applyFont="1" applyFill="1" applyBorder="1" applyAlignment="1">
      <alignment horizontal="left" vertical="top"/>
    </xf>
    <xf numFmtId="0" fontId="12" fillId="6" borderId="8" xfId="0" applyFont="1" applyFill="1" applyBorder="1" applyAlignment="1">
      <alignment horizontal="left" vertical="top"/>
    </xf>
    <xf numFmtId="0" fontId="12" fillId="6" borderId="4" xfId="7" quotePrefix="1" applyFont="1" applyFill="1" applyBorder="1" applyAlignment="1">
      <alignment horizontal="left" vertical="top"/>
    </xf>
    <xf numFmtId="0" fontId="12" fillId="6" borderId="4" xfId="0" applyFont="1" applyFill="1" applyBorder="1" applyAlignment="1">
      <alignment horizontal="left" vertical="top" wrapText="1"/>
    </xf>
    <xf numFmtId="3" fontId="18" fillId="8" borderId="4" xfId="0" applyNumberFormat="1" applyFont="1" applyFill="1" applyBorder="1" applyAlignment="1">
      <alignment horizontal="center" vertical="center"/>
    </xf>
    <xf numFmtId="0" fontId="2" fillId="8" borderId="4" xfId="0" quotePrefix="1" applyFont="1" applyFill="1" applyBorder="1" applyAlignment="1">
      <alignment horizontal="left" vertical="center"/>
    </xf>
    <xf numFmtId="166" fontId="18" fillId="8" borderId="4" xfId="0" applyNumberFormat="1" applyFont="1" applyFill="1" applyBorder="1" applyAlignment="1">
      <alignment horizontal="center" vertical="center"/>
    </xf>
    <xf numFmtId="166" fontId="18" fillId="7" borderId="4" xfId="0" applyNumberFormat="1" applyFont="1" applyFill="1" applyBorder="1" applyAlignment="1">
      <alignment horizontal="center" vertical="center"/>
    </xf>
    <xf numFmtId="0" fontId="2" fillId="7" borderId="4" xfId="0" quotePrefix="1" applyFont="1" applyFill="1" applyBorder="1" applyAlignment="1">
      <alignment horizontal="left" vertical="center"/>
    </xf>
    <xf numFmtId="3" fontId="18" fillId="7" borderId="4" xfId="0" applyNumberFormat="1" applyFont="1" applyFill="1" applyBorder="1" applyAlignment="1">
      <alignment horizontal="center" vertical="center"/>
    </xf>
    <xf numFmtId="0" fontId="4" fillId="9" borderId="4" xfId="0" applyFont="1" applyFill="1" applyBorder="1" applyAlignment="1">
      <alignment horizontal="center" vertical="center"/>
    </xf>
    <xf numFmtId="0" fontId="4" fillId="9" borderId="4" xfId="0" applyFont="1" applyFill="1" applyBorder="1" applyAlignment="1">
      <alignment horizontal="center" vertical="center" wrapText="1"/>
    </xf>
    <xf numFmtId="0" fontId="2" fillId="3" borderId="4" xfId="0" applyFont="1" applyFill="1" applyBorder="1" applyAlignment="1">
      <alignment horizontal="right" vertical="center"/>
    </xf>
    <xf numFmtId="10" fontId="2" fillId="3" borderId="4" xfId="6" applyNumberFormat="1" applyFont="1" applyFill="1" applyBorder="1" applyAlignment="1">
      <alignment vertical="center"/>
    </xf>
    <xf numFmtId="166" fontId="18" fillId="3" borderId="4" xfId="0" applyNumberFormat="1" applyFont="1" applyFill="1" applyBorder="1" applyAlignment="1">
      <alignment horizontal="center" vertical="center"/>
    </xf>
    <xf numFmtId="168" fontId="2" fillId="3" borderId="4" xfId="1" applyNumberFormat="1" applyFont="1" applyFill="1" applyBorder="1" applyAlignment="1">
      <alignment horizontal="center" vertical="center"/>
    </xf>
    <xf numFmtId="3" fontId="18" fillId="10" borderId="4" xfId="0" applyNumberFormat="1" applyFont="1" applyFill="1" applyBorder="1" applyAlignment="1">
      <alignment horizontal="center" vertical="center"/>
    </xf>
    <xf numFmtId="166" fontId="18" fillId="10" borderId="4" xfId="0" applyNumberFormat="1" applyFont="1" applyFill="1" applyBorder="1" applyAlignment="1">
      <alignment horizontal="center" vertical="center"/>
    </xf>
    <xf numFmtId="0" fontId="4" fillId="11" borderId="1" xfId="0" applyFont="1" applyFill="1" applyBorder="1" applyAlignment="1">
      <alignment horizontal="center" vertical="center"/>
    </xf>
    <xf numFmtId="0" fontId="24" fillId="0" borderId="4" xfId="0" applyFont="1" applyBorder="1" applyAlignment="1">
      <alignment horizontal="center" vertical="center"/>
    </xf>
    <xf numFmtId="0" fontId="9" fillId="14" borderId="0" xfId="0" applyFont="1" applyFill="1"/>
    <xf numFmtId="0" fontId="25" fillId="0" borderId="0" xfId="0" applyFont="1" applyAlignment="1">
      <alignment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0" fontId="4" fillId="0" borderId="0" xfId="0" applyFont="1" applyAlignment="1">
      <alignment vertical="center" wrapText="1"/>
    </xf>
    <xf numFmtId="0" fontId="26" fillId="0" borderId="0" xfId="0" applyFont="1"/>
    <xf numFmtId="0" fontId="4" fillId="0" borderId="4" xfId="0" applyFont="1" applyBorder="1" applyAlignment="1">
      <alignment horizontal="justify" vertical="center" wrapText="1"/>
    </xf>
    <xf numFmtId="0" fontId="16" fillId="0" borderId="4" xfId="0" applyFont="1" applyBorder="1" applyAlignment="1">
      <alignment vertical="center" wrapText="1"/>
    </xf>
    <xf numFmtId="0" fontId="16" fillId="0" borderId="4" xfId="0" applyFont="1" applyBorder="1" applyAlignment="1">
      <alignment horizontal="left" vertical="center" wrapText="1"/>
    </xf>
    <xf numFmtId="165" fontId="16" fillId="0" borderId="4" xfId="0" applyNumberFormat="1" applyFont="1" applyBorder="1" applyAlignment="1">
      <alignment horizontal="left" vertical="center" wrapText="1"/>
    </xf>
    <xf numFmtId="2" fontId="16" fillId="0" borderId="4" xfId="0" applyNumberFormat="1" applyFont="1" applyBorder="1" applyAlignment="1">
      <alignment horizontal="left" vertical="center" wrapText="1"/>
    </xf>
    <xf numFmtId="167" fontId="16" fillId="0" borderId="4" xfId="0" applyNumberFormat="1" applyFont="1" applyBorder="1" applyAlignment="1">
      <alignment horizontal="left" vertical="center" wrapText="1"/>
    </xf>
    <xf numFmtId="0" fontId="27" fillId="0" borderId="4" xfId="0" applyFont="1" applyBorder="1"/>
    <xf numFmtId="0" fontId="0" fillId="0" borderId="4" xfId="0" applyBorder="1"/>
    <xf numFmtId="3" fontId="16" fillId="0" borderId="4" xfId="0" applyNumberFormat="1" applyFont="1" applyBorder="1" applyAlignment="1">
      <alignment horizontal="justify" vertical="center" wrapText="1"/>
    </xf>
    <xf numFmtId="2" fontId="12" fillId="0" borderId="4" xfId="0" applyNumberFormat="1" applyFont="1" applyBorder="1" applyAlignment="1">
      <alignment horizontal="left" vertical="center" wrapText="1"/>
    </xf>
    <xf numFmtId="0" fontId="4" fillId="0" borderId="4" xfId="0" applyFont="1" applyBorder="1" applyAlignment="1">
      <alignment vertical="center" wrapText="1"/>
    </xf>
    <xf numFmtId="0" fontId="2" fillId="7" borderId="4"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0" borderId="4" xfId="0" applyFont="1" applyBorder="1" applyAlignment="1">
      <alignment horizontal="center" vertical="center" wrapText="1"/>
    </xf>
    <xf numFmtId="165" fontId="2" fillId="7" borderId="4"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38" fontId="2" fillId="7" borderId="4" xfId="0" applyNumberFormat="1" applyFont="1" applyFill="1" applyBorder="1" applyAlignment="1">
      <alignment horizontal="center" vertical="center" wrapText="1"/>
    </xf>
    <xf numFmtId="38" fontId="2" fillId="8" borderId="4" xfId="0" applyNumberFormat="1" applyFont="1" applyFill="1" applyBorder="1" applyAlignment="1">
      <alignment horizontal="center" vertical="center" wrapText="1"/>
    </xf>
    <xf numFmtId="165" fontId="2" fillId="8" borderId="4" xfId="0" applyNumberFormat="1" applyFont="1" applyFill="1" applyBorder="1" applyAlignment="1">
      <alignment horizontal="center" vertical="center" wrapText="1"/>
    </xf>
    <xf numFmtId="169" fontId="2" fillId="7" borderId="4" xfId="0" applyNumberFormat="1" applyFont="1" applyFill="1" applyBorder="1" applyAlignment="1">
      <alignment horizontal="center" vertical="center" wrapText="1"/>
    </xf>
    <xf numFmtId="169" fontId="2" fillId="8" borderId="4" xfId="0" applyNumberFormat="1" applyFont="1" applyFill="1" applyBorder="1" applyAlignment="1">
      <alignment horizontal="center" vertical="center" wrapText="1"/>
    </xf>
    <xf numFmtId="2" fontId="2" fillId="7" borderId="4" xfId="0" applyNumberFormat="1" applyFont="1" applyFill="1" applyBorder="1" applyAlignment="1">
      <alignment horizontal="center" vertical="center" wrapText="1"/>
    </xf>
    <xf numFmtId="3" fontId="2" fillId="6"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4" fillId="0" borderId="4" xfId="0" applyFont="1" applyBorder="1" applyAlignment="1">
      <alignment horizontal="center"/>
    </xf>
    <xf numFmtId="3" fontId="2" fillId="3" borderId="4" xfId="1" applyNumberFormat="1" applyFont="1" applyFill="1" applyBorder="1" applyAlignment="1">
      <alignment horizontal="center" vertical="center"/>
    </xf>
    <xf numFmtId="4" fontId="2" fillId="3" borderId="4" xfId="1" applyNumberFormat="1" applyFont="1" applyFill="1" applyBorder="1" applyAlignment="1">
      <alignment horizontal="center" vertical="center"/>
    </xf>
    <xf numFmtId="0" fontId="2" fillId="3" borderId="4" xfId="0" applyFont="1" applyFill="1" applyBorder="1" applyAlignment="1">
      <alignment horizontal="center" vertical="center"/>
    </xf>
    <xf numFmtId="10" fontId="2" fillId="3" borderId="4" xfId="6" applyNumberFormat="1" applyFont="1" applyFill="1" applyBorder="1" applyAlignment="1">
      <alignment horizontal="center" vertical="center"/>
    </xf>
    <xf numFmtId="0" fontId="4" fillId="10" borderId="1" xfId="0" applyFont="1" applyFill="1" applyBorder="1" applyAlignment="1">
      <alignment horizontal="center" vertical="center"/>
    </xf>
    <xf numFmtId="0" fontId="4" fillId="10" borderId="4" xfId="0" applyFont="1" applyFill="1" applyBorder="1" applyAlignment="1">
      <alignment horizontal="center" vertical="center" wrapText="1"/>
    </xf>
    <xf numFmtId="3" fontId="18" fillId="0" borderId="4" xfId="0" applyNumberFormat="1" applyFont="1" applyBorder="1" applyAlignment="1">
      <alignment horizontal="center" vertical="center"/>
    </xf>
    <xf numFmtId="0" fontId="4" fillId="7" borderId="1" xfId="0" applyFont="1" applyFill="1" applyBorder="1" applyAlignment="1">
      <alignment horizontal="center" vertical="center"/>
    </xf>
    <xf numFmtId="0" fontId="4" fillId="7" borderId="4"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4" xfId="0" applyFont="1" applyFill="1" applyBorder="1" applyAlignment="1">
      <alignment horizontal="center" vertical="center" wrapText="1"/>
    </xf>
    <xf numFmtId="0" fontId="0" fillId="0" borderId="19" xfId="0" applyBorder="1"/>
    <xf numFmtId="0" fontId="14" fillId="0" borderId="20" xfId="0" applyFont="1" applyBorder="1" applyAlignment="1">
      <alignment horizontal="center" vertical="center"/>
    </xf>
    <xf numFmtId="0" fontId="0" fillId="0" borderId="42" xfId="0" applyBorder="1" applyAlignment="1">
      <alignment horizontal="center"/>
    </xf>
    <xf numFmtId="0" fontId="0" fillId="0" borderId="21" xfId="0" applyBorder="1" applyAlignment="1">
      <alignment horizontal="center"/>
    </xf>
    <xf numFmtId="0" fontId="14" fillId="0" borderId="24" xfId="0" applyFont="1" applyBorder="1" applyAlignment="1">
      <alignment horizontal="center" vertical="center"/>
    </xf>
    <xf numFmtId="0" fontId="0" fillId="0" borderId="11" xfId="0" applyBorder="1" applyAlignment="1">
      <alignment horizontal="center"/>
    </xf>
    <xf numFmtId="0" fontId="0" fillId="0" borderId="25" xfId="0" applyBorder="1" applyAlignment="1">
      <alignment horizontal="center"/>
    </xf>
    <xf numFmtId="0" fontId="14" fillId="0" borderId="20" xfId="0" quotePrefix="1" applyFont="1" applyBorder="1" applyAlignment="1">
      <alignment horizontal="center"/>
    </xf>
    <xf numFmtId="0" fontId="14" fillId="0" borderId="24" xfId="0" quotePrefix="1" applyFont="1" applyBorder="1" applyAlignment="1">
      <alignment horizontal="center"/>
    </xf>
    <xf numFmtId="0" fontId="0" fillId="0" borderId="26" xfId="0" applyBorder="1"/>
    <xf numFmtId="0" fontId="14" fillId="0" borderId="28" xfId="0" applyFont="1" applyBorder="1" applyAlignment="1">
      <alignment horizontal="center" vertical="center"/>
    </xf>
    <xf numFmtId="0" fontId="0" fillId="0" borderId="43" xfId="0" applyBorder="1" applyAlignment="1">
      <alignment horizontal="center"/>
    </xf>
    <xf numFmtId="0" fontId="0" fillId="0" borderId="29" xfId="0" applyBorder="1" applyAlignment="1">
      <alignment horizontal="center"/>
    </xf>
    <xf numFmtId="0" fontId="14" fillId="0" borderId="28" xfId="0" quotePrefix="1" applyFont="1" applyBorder="1" applyAlignment="1">
      <alignment horizontal="center"/>
    </xf>
    <xf numFmtId="0" fontId="0" fillId="0" borderId="44" xfId="0" applyBorder="1"/>
    <xf numFmtId="0" fontId="0" fillId="0" borderId="23" xfId="0" applyBorder="1"/>
    <xf numFmtId="0" fontId="14" fillId="0" borderId="10" xfId="0" quotePrefix="1" applyFont="1" applyBorder="1" applyAlignment="1">
      <alignment horizontal="center"/>
    </xf>
    <xf numFmtId="0" fontId="31" fillId="0" borderId="10" xfId="0" applyFont="1" applyBorder="1" applyAlignment="1">
      <alignment horizontal="center"/>
    </xf>
    <xf numFmtId="0" fontId="0" fillId="0" borderId="8" xfId="0" applyBorder="1" applyAlignment="1">
      <alignment horizontal="center"/>
    </xf>
    <xf numFmtId="0" fontId="14" fillId="0" borderId="11" xfId="0" quotePrefix="1" applyFont="1" applyBorder="1" applyAlignment="1">
      <alignment horizontal="center"/>
    </xf>
    <xf numFmtId="0" fontId="31" fillId="0" borderId="11" xfId="0" applyFont="1" applyBorder="1" applyAlignment="1">
      <alignment horizontal="center"/>
    </xf>
    <xf numFmtId="0" fontId="14" fillId="0" borderId="23" xfId="0" applyFont="1" applyBorder="1"/>
    <xf numFmtId="0" fontId="14" fillId="0" borderId="11" xfId="0" applyFont="1" applyBorder="1" applyAlignment="1">
      <alignment horizontal="center"/>
    </xf>
    <xf numFmtId="0" fontId="14" fillId="0" borderId="25" xfId="0" applyFont="1" applyBorder="1" applyAlignment="1">
      <alignment horizontal="center"/>
    </xf>
    <xf numFmtId="0" fontId="14" fillId="0" borderId="46" xfId="0" applyFont="1" applyBorder="1"/>
    <xf numFmtId="0" fontId="14" fillId="0" borderId="7" xfId="0" quotePrefix="1" applyFont="1" applyBorder="1" applyAlignment="1">
      <alignment horizontal="center"/>
    </xf>
    <xf numFmtId="0" fontId="14" fillId="0" borderId="7" xfId="0" applyFont="1" applyBorder="1" applyAlignment="1">
      <alignment horizontal="center"/>
    </xf>
    <xf numFmtId="0" fontId="14" fillId="0" borderId="9" xfId="0" applyFont="1" applyBorder="1" applyAlignment="1">
      <alignment horizontal="center"/>
    </xf>
    <xf numFmtId="0" fontId="14" fillId="0" borderId="27" xfId="0" applyFont="1" applyBorder="1"/>
    <xf numFmtId="0" fontId="14" fillId="0" borderId="19" xfId="0" applyFont="1" applyBorder="1"/>
    <xf numFmtId="0" fontId="14" fillId="0" borderId="26" xfId="0" applyFont="1" applyBorder="1"/>
    <xf numFmtId="0" fontId="14" fillId="0" borderId="0" xfId="0" applyFont="1"/>
    <xf numFmtId="0" fontId="0" fillId="0" borderId="0" xfId="0" applyAlignment="1">
      <alignment horizontal="center"/>
    </xf>
    <xf numFmtId="1" fontId="0" fillId="0" borderId="20" xfId="0" applyNumberFormat="1" applyBorder="1" applyAlignment="1">
      <alignment horizontal="center"/>
    </xf>
    <xf numFmtId="1" fontId="0" fillId="0" borderId="24" xfId="0" applyNumberFormat="1" applyBorder="1" applyAlignment="1">
      <alignment horizontal="center"/>
    </xf>
    <xf numFmtId="1" fontId="0" fillId="0" borderId="4" xfId="0" applyNumberFormat="1" applyBorder="1" applyAlignment="1">
      <alignment horizontal="center"/>
    </xf>
    <xf numFmtId="1" fontId="0" fillId="0" borderId="48" xfId="0" applyNumberFormat="1" applyBorder="1" applyAlignment="1">
      <alignment horizontal="center"/>
    </xf>
    <xf numFmtId="1" fontId="0" fillId="0" borderId="49" xfId="0" applyNumberFormat="1" applyBorder="1" applyAlignment="1">
      <alignment horizontal="center"/>
    </xf>
    <xf numFmtId="1" fontId="0" fillId="0" borderId="50" xfId="0" applyNumberFormat="1" applyBorder="1" applyAlignment="1">
      <alignment horizontal="center"/>
    </xf>
    <xf numFmtId="1" fontId="0" fillId="0" borderId="53" xfId="0" applyNumberFormat="1" applyBorder="1" applyAlignment="1">
      <alignment horizontal="center"/>
    </xf>
    <xf numFmtId="1" fontId="0" fillId="0" borderId="3" xfId="0" applyNumberFormat="1" applyBorder="1" applyAlignment="1">
      <alignment horizontal="center"/>
    </xf>
    <xf numFmtId="0" fontId="14" fillId="0" borderId="4" xfId="0" applyFont="1" applyBorder="1" applyAlignment="1">
      <alignment horizontal="center" vertical="center"/>
    </xf>
    <xf numFmtId="1" fontId="0" fillId="0" borderId="21" xfId="0" applyNumberFormat="1" applyBorder="1" applyAlignment="1">
      <alignment horizontal="center"/>
    </xf>
    <xf numFmtId="1" fontId="0" fillId="0" borderId="25" xfId="0" applyNumberFormat="1" applyBorder="1" applyAlignment="1">
      <alignment horizontal="center"/>
    </xf>
    <xf numFmtId="1" fontId="0" fillId="0" borderId="28" xfId="0" applyNumberFormat="1" applyBorder="1" applyAlignment="1">
      <alignment horizontal="center"/>
    </xf>
    <xf numFmtId="1" fontId="0" fillId="0" borderId="29" xfId="0" applyNumberFormat="1" applyBorder="1" applyAlignment="1">
      <alignment horizontal="center"/>
    </xf>
    <xf numFmtId="1" fontId="31" fillId="0" borderId="35" xfId="0" applyNumberFormat="1" applyFont="1" applyBorder="1" applyAlignment="1">
      <alignment horizontal="center"/>
    </xf>
    <xf numFmtId="1" fontId="0" fillId="0" borderId="8" xfId="0" applyNumberFormat="1" applyBorder="1" applyAlignment="1">
      <alignment horizontal="center"/>
    </xf>
    <xf numFmtId="1" fontId="31" fillId="0" borderId="24" xfId="0" applyNumberFormat="1" applyFont="1" applyBorder="1" applyAlignment="1">
      <alignment horizontal="center"/>
    </xf>
    <xf numFmtId="1" fontId="14" fillId="0" borderId="24" xfId="0" applyNumberFormat="1" applyFont="1" applyBorder="1" applyAlignment="1">
      <alignment horizontal="center"/>
    </xf>
    <xf numFmtId="1" fontId="14" fillId="0" borderId="25" xfId="0" applyNumberFormat="1" applyFont="1" applyBorder="1" applyAlignment="1">
      <alignment horizontal="center"/>
    </xf>
    <xf numFmtId="1" fontId="14" fillId="0" borderId="38" xfId="0" applyNumberFormat="1" applyFont="1" applyBorder="1" applyAlignment="1">
      <alignment horizontal="center"/>
    </xf>
    <xf numFmtId="1" fontId="14" fillId="0" borderId="9" xfId="0" applyNumberFormat="1" applyFont="1" applyBorder="1" applyAlignment="1">
      <alignment horizontal="center"/>
    </xf>
    <xf numFmtId="0" fontId="0" fillId="0" borderId="32" xfId="0" applyBorder="1" applyAlignment="1">
      <alignment horizontal="center"/>
    </xf>
    <xf numFmtId="0" fontId="0" fillId="0" borderId="22" xfId="0" applyBorder="1" applyAlignment="1">
      <alignment horizontal="center"/>
    </xf>
    <xf numFmtId="0" fontId="0" fillId="0" borderId="31" xfId="0" applyBorder="1" applyAlignment="1">
      <alignment horizontal="center"/>
    </xf>
    <xf numFmtId="1" fontId="0" fillId="0" borderId="32" xfId="0" applyNumberFormat="1" applyBorder="1" applyAlignment="1">
      <alignment horizontal="center"/>
    </xf>
    <xf numFmtId="1" fontId="0" fillId="0" borderId="22" xfId="0" applyNumberFormat="1" applyBorder="1" applyAlignment="1">
      <alignment horizontal="center"/>
    </xf>
    <xf numFmtId="1" fontId="0" fillId="0" borderId="31" xfId="0" applyNumberFormat="1" applyBorder="1" applyAlignment="1">
      <alignment horizontal="center"/>
    </xf>
    <xf numFmtId="1" fontId="31" fillId="0" borderId="37" xfId="0" applyNumberFormat="1" applyFont="1" applyBorder="1" applyAlignment="1">
      <alignment horizontal="center"/>
    </xf>
    <xf numFmtId="1" fontId="31" fillId="0" borderId="22" xfId="0" applyNumberFormat="1" applyFont="1" applyBorder="1" applyAlignment="1">
      <alignment horizontal="center"/>
    </xf>
    <xf numFmtId="1" fontId="14" fillId="0" borderId="22" xfId="0" applyNumberFormat="1" applyFont="1" applyBorder="1" applyAlignment="1">
      <alignment horizontal="center"/>
    </xf>
    <xf numFmtId="1" fontId="14" fillId="0" borderId="39" xfId="0" applyNumberFormat="1" applyFont="1" applyBorder="1" applyAlignment="1">
      <alignment horizontal="center"/>
    </xf>
    <xf numFmtId="0" fontId="31" fillId="0" borderId="37" xfId="0" applyFont="1" applyBorder="1" applyAlignment="1">
      <alignment horizontal="center"/>
    </xf>
    <xf numFmtId="0" fontId="31" fillId="0" borderId="22" xfId="0" applyFont="1" applyBorder="1" applyAlignment="1">
      <alignment horizontal="center"/>
    </xf>
    <xf numFmtId="0" fontId="14" fillId="0" borderId="22" xfId="0" applyFont="1" applyBorder="1" applyAlignment="1">
      <alignment horizontal="center"/>
    </xf>
    <xf numFmtId="0" fontId="14" fillId="0" borderId="39" xfId="0" applyFont="1" applyBorder="1" applyAlignment="1">
      <alignment horizontal="center"/>
    </xf>
    <xf numFmtId="0" fontId="4" fillId="0" borderId="4" xfId="0" applyFont="1" applyBorder="1"/>
    <xf numFmtId="0" fontId="4" fillId="0" borderId="4" xfId="0" applyFont="1" applyBorder="1" applyAlignment="1">
      <alignment vertical="center"/>
    </xf>
    <xf numFmtId="0" fontId="11" fillId="9" borderId="0" xfId="0" applyFont="1" applyFill="1" applyAlignment="1">
      <alignment horizontal="left"/>
    </xf>
    <xf numFmtId="0" fontId="11" fillId="9" borderId="55" xfId="0" applyFont="1" applyFill="1" applyBorder="1" applyAlignment="1">
      <alignment horizontal="left"/>
    </xf>
    <xf numFmtId="0" fontId="11" fillId="9" borderId="5" xfId="0" applyFont="1" applyFill="1" applyBorder="1" applyAlignment="1">
      <alignment horizontal="center" wrapText="1"/>
    </xf>
    <xf numFmtId="0" fontId="11" fillId="9" borderId="6" xfId="0" applyFont="1" applyFill="1" applyBorder="1" applyAlignment="1">
      <alignment horizontal="center"/>
    </xf>
    <xf numFmtId="0" fontId="11" fillId="9" borderId="11" xfId="0" applyFont="1" applyFill="1" applyBorder="1" applyAlignment="1">
      <alignment horizontal="left"/>
    </xf>
    <xf numFmtId="0" fontId="11" fillId="9" borderId="7" xfId="0" applyFont="1" applyFill="1" applyBorder="1" applyAlignment="1">
      <alignment horizontal="center"/>
    </xf>
    <xf numFmtId="0" fontId="6" fillId="0" borderId="4" xfId="0" applyFont="1" applyBorder="1" applyAlignment="1">
      <alignment vertical="center"/>
    </xf>
    <xf numFmtId="0" fontId="6" fillId="0" borderId="4" xfId="0" applyFont="1" applyBorder="1" applyAlignment="1">
      <alignment horizontal="center" vertical="center"/>
    </xf>
    <xf numFmtId="0" fontId="9" fillId="2" borderId="0" xfId="0" applyFont="1" applyFill="1"/>
    <xf numFmtId="0" fontId="32" fillId="19" borderId="3" xfId="0" applyFont="1" applyFill="1" applyBorder="1"/>
    <xf numFmtId="0" fontId="24" fillId="0" borderId="4" xfId="0" applyFont="1" applyBorder="1" applyAlignment="1">
      <alignment horizontal="center" vertical="center"/>
    </xf>
    <xf numFmtId="0" fontId="22" fillId="0" borderId="0" xfId="0" applyFont="1" applyBorder="1" applyAlignment="1">
      <alignment horizontal="left" vertical="top"/>
    </xf>
    <xf numFmtId="0" fontId="23" fillId="6" borderId="0" xfId="0" applyFont="1" applyFill="1" applyBorder="1" applyAlignment="1">
      <alignment horizontal="left" wrapText="1"/>
    </xf>
    <xf numFmtId="0" fontId="22" fillId="0" borderId="0" xfId="0" applyFont="1" applyBorder="1" applyAlignment="1">
      <alignment horizontal="left" vertical="top" wrapText="1"/>
    </xf>
    <xf numFmtId="0" fontId="23" fillId="0" borderId="0" xfId="0" applyFont="1" applyFill="1" applyBorder="1" applyAlignment="1">
      <alignment horizontal="left" wrapText="1"/>
    </xf>
    <xf numFmtId="0" fontId="0" fillId="0" borderId="0" xfId="0" applyBorder="1"/>
    <xf numFmtId="0" fontId="0" fillId="0" borderId="0" xfId="0" applyFill="1" applyBorder="1"/>
    <xf numFmtId="0" fontId="11" fillId="9" borderId="0" xfId="0" applyFont="1" applyFill="1" applyBorder="1" applyAlignment="1">
      <alignment horizontal="left"/>
    </xf>
    <xf numFmtId="0" fontId="24" fillId="0" borderId="0" xfId="0" applyFont="1"/>
    <xf numFmtId="9" fontId="37" fillId="0" borderId="56" xfId="0" applyNumberFormat="1" applyFont="1" applyBorder="1" applyAlignment="1">
      <alignment horizontal="center" wrapText="1" readingOrder="1"/>
    </xf>
    <xf numFmtId="0" fontId="38" fillId="0" borderId="56" xfId="0" applyFont="1" applyBorder="1" applyAlignment="1">
      <alignment horizontal="left" wrapText="1" indent="1" readingOrder="1"/>
    </xf>
    <xf numFmtId="0" fontId="35" fillId="20" borderId="56" xfId="0" applyFont="1" applyFill="1" applyBorder="1" applyAlignment="1">
      <alignment horizontal="left" vertical="center" wrapText="1" indent="1" readingOrder="1"/>
    </xf>
    <xf numFmtId="0" fontId="35" fillId="20" borderId="56" xfId="0" applyFont="1" applyFill="1" applyBorder="1" applyAlignment="1">
      <alignment horizontal="center" vertical="center" wrapText="1" readingOrder="1"/>
    </xf>
    <xf numFmtId="9" fontId="37" fillId="2" borderId="56" xfId="0" applyNumberFormat="1" applyFont="1" applyFill="1" applyBorder="1" applyAlignment="1">
      <alignment horizontal="center" wrapText="1" readingOrder="1"/>
    </xf>
    <xf numFmtId="0" fontId="38" fillId="0" borderId="63" xfId="0" applyFont="1" applyBorder="1" applyAlignment="1">
      <alignment horizontal="justify" vertical="top" wrapText="1" readingOrder="1"/>
    </xf>
    <xf numFmtId="0" fontId="0" fillId="0" borderId="4" xfId="0" applyBorder="1" applyAlignment="1">
      <alignment vertical="top"/>
    </xf>
    <xf numFmtId="0" fontId="0" fillId="0" borderId="9" xfId="0" applyBorder="1" applyAlignment="1">
      <alignment vertical="top"/>
    </xf>
    <xf numFmtId="0" fontId="38" fillId="0" borderId="62" xfId="0" applyFont="1" applyBorder="1" applyAlignment="1">
      <alignment horizontal="justify" vertical="top" wrapText="1" readingOrder="1"/>
    </xf>
    <xf numFmtId="0" fontId="2" fillId="0" borderId="4" xfId="0" applyFont="1" applyBorder="1" applyAlignment="1">
      <alignment horizontal="left" vertical="center" wrapText="1"/>
    </xf>
    <xf numFmtId="0" fontId="32" fillId="19" borderId="4" xfId="0" applyFont="1" applyFill="1" applyBorder="1" applyAlignment="1">
      <alignment horizontal="center"/>
    </xf>
    <xf numFmtId="0" fontId="24" fillId="0" borderId="4" xfId="0" applyFont="1" applyBorder="1" applyAlignment="1">
      <alignment horizontal="center" vertical="center" wrapText="1"/>
    </xf>
    <xf numFmtId="0" fontId="2" fillId="0" borderId="4" xfId="0" applyFont="1" applyBorder="1" applyAlignment="1">
      <alignment vertical="center"/>
    </xf>
    <xf numFmtId="0" fontId="2" fillId="0" borderId="4" xfId="0" applyFont="1" applyBorder="1" applyAlignment="1">
      <alignment vertical="center" wrapText="1"/>
    </xf>
    <xf numFmtId="0" fontId="19" fillId="0" borderId="4" xfId="0" applyFont="1" applyBorder="1" applyAlignment="1">
      <alignment horizontal="right" vertical="top" wrapText="1"/>
    </xf>
    <xf numFmtId="0" fontId="0" fillId="0" borderId="0" xfId="0" applyAlignment="1">
      <alignment horizontal="left"/>
    </xf>
    <xf numFmtId="0" fontId="46" fillId="0" borderId="0" xfId="0" applyFont="1"/>
    <xf numFmtId="0" fontId="14" fillId="2" borderId="28" xfId="0" applyFont="1" applyFill="1" applyBorder="1" applyAlignment="1">
      <alignment horizontal="center" vertical="center"/>
    </xf>
    <xf numFmtId="0" fontId="14" fillId="2" borderId="26" xfId="0" applyFont="1" applyFill="1" applyBorder="1"/>
    <xf numFmtId="0" fontId="14" fillId="2" borderId="43" xfId="0" applyFont="1" applyFill="1" applyBorder="1" applyAlignment="1">
      <alignment horizontal="center"/>
    </xf>
    <xf numFmtId="0" fontId="14" fillId="2" borderId="29" xfId="0" applyFont="1" applyFill="1" applyBorder="1" applyAlignment="1">
      <alignment horizontal="center"/>
    </xf>
    <xf numFmtId="0" fontId="14" fillId="2" borderId="31" xfId="0" applyFont="1" applyFill="1" applyBorder="1" applyAlignment="1">
      <alignment horizontal="center"/>
    </xf>
    <xf numFmtId="0" fontId="14" fillId="2" borderId="54" xfId="0" applyFont="1" applyFill="1" applyBorder="1" applyAlignment="1">
      <alignment horizontal="center"/>
    </xf>
    <xf numFmtId="1" fontId="14" fillId="2" borderId="51" xfId="0" applyNumberFormat="1" applyFont="1" applyFill="1" applyBorder="1" applyAlignment="1">
      <alignment horizontal="center"/>
    </xf>
    <xf numFmtId="1" fontId="14" fillId="2" borderId="52" xfId="0" applyNumberFormat="1" applyFont="1" applyFill="1" applyBorder="1" applyAlignment="1">
      <alignment horizontal="center"/>
    </xf>
    <xf numFmtId="0" fontId="14" fillId="2" borderId="51" xfId="0" applyFont="1" applyFill="1" applyBorder="1" applyAlignment="1">
      <alignment horizontal="center"/>
    </xf>
    <xf numFmtId="0" fontId="27" fillId="0" borderId="12" xfId="0" applyFont="1" applyBorder="1" applyAlignment="1">
      <alignment vertical="center"/>
    </xf>
    <xf numFmtId="9" fontId="30" fillId="2" borderId="13" xfId="0" applyNumberFormat="1" applyFont="1" applyFill="1" applyBorder="1" applyAlignment="1">
      <alignment horizontal="center" wrapText="1"/>
    </xf>
    <xf numFmtId="9" fontId="27" fillId="2" borderId="14" xfId="0" applyNumberFormat="1" applyFont="1" applyFill="1" applyBorder="1" applyAlignment="1">
      <alignment horizontal="center" wrapText="1"/>
    </xf>
    <xf numFmtId="9" fontId="27" fillId="2" borderId="15" xfId="0" applyNumberFormat="1" applyFont="1" applyFill="1" applyBorder="1" applyAlignment="1">
      <alignment horizontal="center" wrapText="1"/>
    </xf>
    <xf numFmtId="2" fontId="12" fillId="7" borderId="4" xfId="0" applyNumberFormat="1"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23" fillId="6" borderId="4" xfId="0" applyFont="1" applyFill="1" applyBorder="1" applyAlignment="1">
      <alignment horizontal="left" wrapText="1"/>
    </xf>
    <xf numFmtId="0" fontId="38" fillId="0" borderId="63" xfId="0" applyFont="1" applyFill="1" applyBorder="1" applyAlignment="1">
      <alignment horizontal="justify" vertical="top" wrapText="1" readingOrder="1"/>
    </xf>
    <xf numFmtId="0" fontId="4" fillId="13" borderId="4" xfId="0" applyFont="1" applyFill="1" applyBorder="1" applyAlignment="1">
      <alignment horizontal="center" vertical="center" wrapText="1"/>
    </xf>
    <xf numFmtId="0" fontId="42" fillId="20" borderId="4" xfId="0" applyFont="1" applyFill="1" applyBorder="1" applyAlignment="1">
      <alignment horizontal="center" vertical="center" wrapText="1" readingOrder="1"/>
    </xf>
    <xf numFmtId="0" fontId="2" fillId="0" borderId="4" xfId="0" applyFont="1" applyBorder="1" applyAlignment="1">
      <alignment horizontal="left" vertical="center" wrapText="1"/>
    </xf>
    <xf numFmtId="0" fontId="12" fillId="0" borderId="4" xfId="0" applyFont="1" applyBorder="1" applyAlignment="1">
      <alignment horizontal="left" vertical="center" wrapText="1"/>
    </xf>
    <xf numFmtId="0" fontId="4" fillId="0" borderId="4" xfId="0" applyFont="1" applyBorder="1" applyAlignment="1">
      <alignment horizontal="left" vertical="center"/>
    </xf>
    <xf numFmtId="0" fontId="28" fillId="0" borderId="8" xfId="0" applyFont="1" applyBorder="1" applyAlignment="1">
      <alignment horizontal="left" vertical="top" wrapText="1"/>
    </xf>
    <xf numFmtId="0" fontId="4" fillId="0" borderId="9" xfId="0" applyFont="1" applyBorder="1" applyAlignment="1">
      <alignment horizontal="left" vertical="center"/>
    </xf>
    <xf numFmtId="0" fontId="11" fillId="0" borderId="4" xfId="0" applyFont="1" applyBorder="1" applyAlignment="1">
      <alignment horizontal="center"/>
    </xf>
    <xf numFmtId="0" fontId="35" fillId="0" borderId="57" xfId="0" applyFont="1" applyBorder="1" applyAlignment="1">
      <alignment horizontal="left" vertical="center" wrapText="1" indent="1" readingOrder="1"/>
    </xf>
    <xf numFmtId="0" fontId="35" fillId="0" borderId="58" xfId="0" applyFont="1" applyBorder="1" applyAlignment="1">
      <alignment horizontal="left" vertical="center" wrapText="1" indent="1" readingOrder="1"/>
    </xf>
    <xf numFmtId="0" fontId="35" fillId="0" borderId="59" xfId="0" applyFont="1" applyBorder="1" applyAlignment="1">
      <alignment horizontal="left" vertical="center" wrapText="1" indent="1" readingOrder="1"/>
    </xf>
    <xf numFmtId="0" fontId="38" fillId="0" borderId="60" xfId="0" applyFont="1" applyBorder="1" applyAlignment="1">
      <alignment horizontal="center" vertical="center" wrapText="1" readingOrder="1"/>
    </xf>
    <xf numFmtId="0" fontId="38" fillId="0" borderId="61" xfId="0" applyFont="1" applyBorder="1" applyAlignment="1">
      <alignment horizontal="center" vertical="center" wrapText="1" readingOrder="1"/>
    </xf>
    <xf numFmtId="0" fontId="38" fillId="0" borderId="62" xfId="0" applyFont="1" applyBorder="1" applyAlignment="1">
      <alignment horizontal="center" vertical="center" wrapText="1" readingOrder="1"/>
    </xf>
    <xf numFmtId="0" fontId="41" fillId="0" borderId="58" xfId="0" applyFont="1" applyBorder="1" applyAlignment="1">
      <alignment horizontal="justify" vertical="center" readingOrder="1"/>
    </xf>
    <xf numFmtId="0" fontId="31" fillId="0" borderId="6" xfId="0" applyFont="1" applyBorder="1" applyAlignment="1">
      <alignment horizontal="center"/>
    </xf>
    <xf numFmtId="0" fontId="31" fillId="0" borderId="45" xfId="0" applyFont="1" applyBorder="1" applyAlignment="1">
      <alignment horizontal="center"/>
    </xf>
    <xf numFmtId="0" fontId="2" fillId="0" borderId="0" xfId="0" applyFont="1" applyAlignment="1">
      <alignment horizontal="left" wrapText="1"/>
    </xf>
    <xf numFmtId="0" fontId="0" fillId="18" borderId="16" xfId="0" applyFill="1" applyBorder="1" applyAlignment="1">
      <alignment horizontal="center"/>
    </xf>
    <xf numFmtId="0" fontId="0" fillId="18" borderId="17" xfId="0" applyFill="1" applyBorder="1" applyAlignment="1">
      <alignment horizontal="center"/>
    </xf>
    <xf numFmtId="0" fontId="0" fillId="18" borderId="18" xfId="0" applyFill="1" applyBorder="1" applyAlignment="1">
      <alignment horizontal="center"/>
    </xf>
    <xf numFmtId="0" fontId="0" fillId="9" borderId="41" xfId="0" applyFill="1" applyBorder="1" applyAlignment="1">
      <alignment horizontal="center" vertical="center"/>
    </xf>
    <xf numFmtId="0" fontId="0" fillId="9" borderId="13" xfId="0" applyFill="1" applyBorder="1" applyAlignment="1">
      <alignment horizontal="center" vertical="center"/>
    </xf>
    <xf numFmtId="0" fontId="0" fillId="9" borderId="33" xfId="0" applyFill="1" applyBorder="1" applyAlignment="1">
      <alignment horizontal="center" vertical="center"/>
    </xf>
    <xf numFmtId="0" fontId="0" fillId="9" borderId="19" xfId="0" applyFill="1" applyBorder="1" applyAlignment="1">
      <alignment horizontal="center" vertical="center"/>
    </xf>
    <xf numFmtId="0" fontId="0" fillId="9" borderId="0" xfId="0" applyFill="1" applyAlignment="1">
      <alignment horizontal="center" vertical="center"/>
    </xf>
    <xf numFmtId="0" fontId="0" fillId="9" borderId="34" xfId="0" applyFill="1" applyBorder="1" applyAlignment="1">
      <alignment horizontal="center" vertical="center"/>
    </xf>
    <xf numFmtId="0" fontId="0" fillId="9" borderId="26" xfId="0" applyFill="1" applyBorder="1" applyAlignment="1">
      <alignment horizontal="center" vertical="center"/>
    </xf>
    <xf numFmtId="0" fontId="0" fillId="9" borderId="30" xfId="0" applyFill="1" applyBorder="1" applyAlignment="1">
      <alignment horizontal="center" vertical="center"/>
    </xf>
    <xf numFmtId="0" fontId="0" fillId="9" borderId="40" xfId="0" applyFill="1" applyBorder="1" applyAlignment="1">
      <alignment horizontal="center" vertical="center"/>
    </xf>
    <xf numFmtId="0" fontId="14" fillId="9" borderId="36" xfId="0" applyFont="1" applyFill="1" applyBorder="1" applyAlignment="1">
      <alignment horizontal="center"/>
    </xf>
    <xf numFmtId="0" fontId="14" fillId="9" borderId="47" xfId="0" applyFont="1" applyFill="1" applyBorder="1" applyAlignment="1">
      <alignment horizontal="center"/>
    </xf>
    <xf numFmtId="0" fontId="14" fillId="17" borderId="16" xfId="0" quotePrefix="1" applyFont="1" applyFill="1" applyBorder="1" applyAlignment="1">
      <alignment horizontal="center"/>
    </xf>
    <xf numFmtId="0" fontId="14" fillId="17" borderId="17" xfId="0" quotePrefix="1" applyFont="1" applyFill="1" applyBorder="1" applyAlignment="1">
      <alignment horizontal="center"/>
    </xf>
    <xf numFmtId="0" fontId="14" fillId="17" borderId="18" xfId="0" quotePrefix="1" applyFont="1" applyFill="1" applyBorder="1" applyAlignment="1">
      <alignment horizontal="center"/>
    </xf>
    <xf numFmtId="0" fontId="14" fillId="9" borderId="41" xfId="0" applyFont="1" applyFill="1" applyBorder="1" applyAlignment="1">
      <alignment horizontal="center" vertical="center"/>
    </xf>
    <xf numFmtId="0" fontId="14" fillId="9" borderId="13" xfId="0" applyFont="1" applyFill="1" applyBorder="1" applyAlignment="1">
      <alignment horizontal="center" vertical="center"/>
    </xf>
    <xf numFmtId="0" fontId="14" fillId="9" borderId="33" xfId="0" applyFont="1" applyFill="1" applyBorder="1" applyAlignment="1">
      <alignment horizontal="center" vertical="center"/>
    </xf>
    <xf numFmtId="0" fontId="14" fillId="9" borderId="19" xfId="0" applyFont="1" applyFill="1" applyBorder="1" applyAlignment="1">
      <alignment horizontal="center" vertical="center"/>
    </xf>
    <xf numFmtId="0" fontId="14" fillId="9" borderId="0" xfId="0" applyFont="1" applyFill="1" applyAlignment="1">
      <alignment horizontal="center" vertical="center"/>
    </xf>
    <xf numFmtId="0" fontId="14" fillId="9" borderId="34" xfId="0" applyFont="1" applyFill="1" applyBorder="1" applyAlignment="1">
      <alignment horizontal="center" vertical="center"/>
    </xf>
    <xf numFmtId="0" fontId="14" fillId="9" borderId="26" xfId="0" applyFont="1" applyFill="1" applyBorder="1" applyAlignment="1">
      <alignment horizontal="center" vertical="center"/>
    </xf>
    <xf numFmtId="0" fontId="14" fillId="9" borderId="30" xfId="0" applyFont="1" applyFill="1" applyBorder="1" applyAlignment="1">
      <alignment horizontal="center" vertical="center"/>
    </xf>
    <xf numFmtId="0" fontId="14" fillId="9" borderId="40" xfId="0" applyFont="1" applyFill="1" applyBorder="1" applyAlignment="1">
      <alignment horizontal="center" vertical="center"/>
    </xf>
    <xf numFmtId="0" fontId="0" fillId="0" borderId="0" xfId="0" applyAlignment="1">
      <alignment horizontal="left" wrapText="1"/>
    </xf>
    <xf numFmtId="0" fontId="4" fillId="13" borderId="30" xfId="0" applyFont="1" applyFill="1" applyBorder="1" applyAlignment="1">
      <alignment horizontal="left" vertical="top" wrapText="1"/>
    </xf>
    <xf numFmtId="0" fontId="0" fillId="15" borderId="16" xfId="0" applyFill="1" applyBorder="1" applyAlignment="1">
      <alignment horizontal="center"/>
    </xf>
    <xf numFmtId="0" fontId="0" fillId="15" borderId="13" xfId="0" applyFill="1" applyBorder="1" applyAlignment="1">
      <alignment horizontal="center"/>
    </xf>
    <xf numFmtId="0" fontId="0" fillId="15" borderId="33" xfId="0" applyFill="1" applyBorder="1" applyAlignment="1">
      <alignment horizontal="center"/>
    </xf>
    <xf numFmtId="0" fontId="0" fillId="14" borderId="16" xfId="0" applyFill="1" applyBorder="1" applyAlignment="1">
      <alignment horizontal="center"/>
    </xf>
    <xf numFmtId="0" fontId="0" fillId="14" borderId="30" xfId="0" applyFill="1" applyBorder="1" applyAlignment="1">
      <alignment horizontal="center"/>
    </xf>
    <xf numFmtId="0" fontId="0" fillId="14" borderId="40" xfId="0" applyFill="1" applyBorder="1" applyAlignment="1">
      <alignment horizontal="center"/>
    </xf>
    <xf numFmtId="0" fontId="0" fillId="16" borderId="16" xfId="0" applyFill="1" applyBorder="1" applyAlignment="1">
      <alignment horizontal="center"/>
    </xf>
    <xf numFmtId="0" fontId="0" fillId="16" borderId="17" xfId="0" applyFill="1" applyBorder="1" applyAlignment="1">
      <alignment horizontal="center"/>
    </xf>
    <xf numFmtId="0" fontId="0" fillId="16" borderId="18" xfId="0" applyFill="1" applyBorder="1" applyAlignment="1">
      <alignment horizontal="center"/>
    </xf>
    <xf numFmtId="0" fontId="14" fillId="12" borderId="16" xfId="0" applyFont="1" applyFill="1" applyBorder="1" applyAlignment="1">
      <alignment horizontal="center"/>
    </xf>
    <xf numFmtId="0" fontId="14" fillId="12" borderId="17" xfId="0" applyFont="1" applyFill="1" applyBorder="1" applyAlignment="1">
      <alignment horizontal="center"/>
    </xf>
    <xf numFmtId="0" fontId="14" fillId="12" borderId="18" xfId="0" applyFont="1" applyFill="1" applyBorder="1" applyAlignment="1">
      <alignment horizontal="center"/>
    </xf>
    <xf numFmtId="0" fontId="0" fillId="15" borderId="17" xfId="0" applyFill="1" applyBorder="1" applyAlignment="1">
      <alignment horizontal="center"/>
    </xf>
    <xf numFmtId="0" fontId="0" fillId="15" borderId="18" xfId="0" applyFill="1" applyBorder="1" applyAlignment="1">
      <alignment horizontal="center"/>
    </xf>
    <xf numFmtId="0" fontId="0" fillId="14" borderId="17" xfId="0" applyFill="1" applyBorder="1" applyAlignment="1">
      <alignment horizontal="center"/>
    </xf>
    <xf numFmtId="0" fontId="0" fillId="14" borderId="18" xfId="0" applyFill="1" applyBorder="1" applyAlignment="1">
      <alignment horizontal="center"/>
    </xf>
    <xf numFmtId="0" fontId="24" fillId="0" borderId="4" xfId="0" applyFont="1" applyBorder="1" applyAlignment="1">
      <alignment horizontal="center" vertical="center"/>
    </xf>
    <xf numFmtId="0" fontId="29" fillId="0" borderId="0" xfId="0" applyFont="1" applyAlignment="1">
      <alignment horizontal="left" vertical="center" wrapText="1"/>
    </xf>
    <xf numFmtId="0" fontId="9" fillId="0" borderId="4" xfId="0" applyFont="1" applyBorder="1" applyAlignment="1">
      <alignment vertical="center" wrapText="1"/>
    </xf>
    <xf numFmtId="0" fontId="4" fillId="0" borderId="4" xfId="0" applyFont="1" applyBorder="1" applyAlignment="1">
      <alignment horizontal="center" vertical="center" wrapText="1"/>
    </xf>
    <xf numFmtId="0" fontId="23" fillId="6" borderId="1" xfId="0" applyFont="1" applyFill="1" applyBorder="1" applyAlignment="1">
      <alignment horizontal="left" wrapText="1"/>
    </xf>
    <xf numFmtId="0" fontId="23" fillId="6" borderId="3" xfId="0" applyFont="1" applyFill="1" applyBorder="1" applyAlignment="1">
      <alignment horizontal="left"/>
    </xf>
    <xf numFmtId="0" fontId="11" fillId="0" borderId="0" xfId="0" applyFont="1" applyAlignment="1">
      <alignment horizontal="left" vertical="top" wrapText="1"/>
    </xf>
    <xf numFmtId="0" fontId="11" fillId="0" borderId="11" xfId="0" applyFont="1" applyBorder="1" applyAlignment="1">
      <alignment horizontal="left" vertical="top" wrapText="1"/>
    </xf>
    <xf numFmtId="10" fontId="2" fillId="7" borderId="5" xfId="0" applyNumberFormat="1" applyFont="1" applyFill="1" applyBorder="1" applyAlignment="1">
      <alignment horizontal="center" vertical="center"/>
    </xf>
    <xf numFmtId="10" fontId="2" fillId="7" borderId="6" xfId="0" applyNumberFormat="1" applyFont="1" applyFill="1" applyBorder="1" applyAlignment="1">
      <alignment horizontal="center" vertical="center"/>
    </xf>
    <xf numFmtId="10" fontId="2" fillId="7" borderId="7" xfId="0" applyNumberFormat="1" applyFont="1" applyFill="1" applyBorder="1" applyAlignment="1">
      <alignment horizontal="center" vertical="center"/>
    </xf>
    <xf numFmtId="10" fontId="2" fillId="8" borderId="5" xfId="0" applyNumberFormat="1" applyFont="1" applyFill="1" applyBorder="1" applyAlignment="1">
      <alignment horizontal="center" vertical="center"/>
    </xf>
    <xf numFmtId="10" fontId="2" fillId="8" borderId="6" xfId="0" applyNumberFormat="1" applyFont="1" applyFill="1" applyBorder="1" applyAlignment="1">
      <alignment horizontal="center" vertical="center"/>
    </xf>
    <xf numFmtId="10" fontId="2" fillId="8" borderId="7" xfId="0" applyNumberFormat="1" applyFont="1" applyFill="1" applyBorder="1" applyAlignment="1">
      <alignment horizontal="center" vertical="center"/>
    </xf>
    <xf numFmtId="3" fontId="2" fillId="3" borderId="1" xfId="1" applyNumberFormat="1" applyFont="1" applyFill="1" applyBorder="1" applyAlignment="1">
      <alignment horizontal="center" vertical="center" wrapText="1"/>
    </xf>
    <xf numFmtId="3" fontId="2" fillId="3" borderId="2" xfId="1" applyNumberFormat="1" applyFont="1" applyFill="1" applyBorder="1" applyAlignment="1">
      <alignment horizontal="center" vertical="center" wrapText="1"/>
    </xf>
    <xf numFmtId="3" fontId="2" fillId="3" borderId="3" xfId="1" applyNumberFormat="1" applyFont="1" applyFill="1" applyBorder="1" applyAlignment="1">
      <alignment horizontal="center" vertical="center" wrapText="1"/>
    </xf>
    <xf numFmtId="164" fontId="2" fillId="3" borderId="5" xfId="0" applyNumberFormat="1" applyFont="1" applyFill="1" applyBorder="1" applyAlignment="1">
      <alignment horizontal="center" vertical="center"/>
    </xf>
    <xf numFmtId="164" fontId="2" fillId="3" borderId="6" xfId="0" applyNumberFormat="1" applyFont="1" applyFill="1" applyBorder="1" applyAlignment="1">
      <alignment horizontal="center" vertical="center"/>
    </xf>
    <xf numFmtId="164" fontId="2" fillId="3" borderId="7" xfId="0" applyNumberFormat="1" applyFont="1" applyFill="1" applyBorder="1" applyAlignment="1">
      <alignment horizontal="center" vertical="center"/>
    </xf>
    <xf numFmtId="0" fontId="2" fillId="0" borderId="0" xfId="0" applyFont="1" applyAlignment="1">
      <alignment horizontal="left" vertical="top" wrapText="1"/>
    </xf>
    <xf numFmtId="0" fontId="23" fillId="6" borderId="4" xfId="8" applyFont="1" applyFill="1" applyBorder="1" applyAlignment="1">
      <alignment horizontal="left" wrapText="1"/>
    </xf>
    <xf numFmtId="0" fontId="23" fillId="6" borderId="8" xfId="0" applyFont="1" applyFill="1" applyBorder="1" applyAlignment="1">
      <alignment horizontal="left" wrapText="1"/>
    </xf>
    <xf numFmtId="0" fontId="23" fillId="6" borderId="9" xfId="0" applyFont="1" applyFill="1" applyBorder="1" applyAlignment="1">
      <alignment horizontal="left" wrapText="1"/>
    </xf>
    <xf numFmtId="0" fontId="22" fillId="0" borderId="4" xfId="0" applyFont="1" applyBorder="1" applyAlignment="1">
      <alignment horizontal="left" vertical="top" wrapText="1"/>
    </xf>
    <xf numFmtId="0" fontId="6" fillId="0" borderId="0" xfId="0" applyFont="1" applyAlignment="1">
      <alignment horizontal="left" vertical="top" wrapText="1"/>
    </xf>
    <xf numFmtId="0" fontId="23" fillId="6" borderId="4" xfId="0" applyFont="1" applyFill="1" applyBorder="1" applyAlignment="1">
      <alignment horizontal="left" wrapText="1"/>
    </xf>
    <xf numFmtId="0" fontId="16" fillId="0" borderId="4" xfId="0" applyFont="1" applyBorder="1" applyAlignment="1">
      <alignment horizontal="right" vertical="top"/>
    </xf>
    <xf numFmtId="0" fontId="23" fillId="6" borderId="4" xfId="0" applyFont="1" applyFill="1" applyBorder="1" applyAlignment="1">
      <alignment wrapText="1"/>
    </xf>
    <xf numFmtId="0" fontId="0" fillId="6" borderId="4" xfId="0" applyFill="1" applyBorder="1" applyAlignment="1">
      <alignment horizontal="left" vertical="top"/>
    </xf>
    <xf numFmtId="0" fontId="12" fillId="0" borderId="0" xfId="0" applyFont="1" applyAlignment="1">
      <alignment horizontal="left"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2" fillId="6" borderId="8" xfId="7" quotePrefix="1" applyFont="1" applyFill="1" applyBorder="1" applyAlignment="1">
      <alignment horizontal="center" vertical="top" wrapText="1"/>
    </xf>
    <xf numFmtId="0" fontId="12" fillId="6" borderId="9" xfId="7" quotePrefix="1" applyFont="1" applyFill="1" applyBorder="1" applyAlignment="1">
      <alignment horizontal="center" vertical="top" wrapText="1"/>
    </xf>
    <xf numFmtId="0" fontId="22" fillId="0" borderId="4" xfId="0" applyFont="1" applyBorder="1" applyAlignment="1">
      <alignment horizontal="left" vertical="top"/>
    </xf>
  </cellXfs>
  <cellStyles count="9">
    <cellStyle name="40% - Accent3" xfId="8" builtinId="39"/>
    <cellStyle name="Comma" xfId="1" builtinId="3"/>
    <cellStyle name="Good" xfId="7" builtinId="26"/>
    <cellStyle name="Normal" xfId="0" builtinId="0"/>
    <cellStyle name="Normal 2" xfId="2" xr:uid="{00000000-0005-0000-0000-000004000000}"/>
    <cellStyle name="Normal 3" xfId="3" xr:uid="{00000000-0005-0000-0000-000005000000}"/>
    <cellStyle name="Normal 5" xfId="4" xr:uid="{00000000-0005-0000-0000-000006000000}"/>
    <cellStyle name="Percent" xfId="6" builtinId="5"/>
    <cellStyle name="Title 2" xfId="5" xr:uid="{00000000-0005-0000-0000-000008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007E39"/>
      <color rgb="FFFFFF99"/>
      <color rgb="FFE6E6E6"/>
      <color rgb="FFCCFFCC"/>
      <color rgb="FFF7F7F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SG"/>
              <a:t>Total Building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'4. Energy Consumption'!$B$6:$B$17</c:f>
              <c:numCache>
                <c:formatCode>#,##0</c:formatCode>
                <c:ptCount val="12"/>
                <c:pt idx="0">
                  <c:v>1228556</c:v>
                </c:pt>
              </c:numCache>
            </c:numRef>
          </c:val>
          <c:smooth val="0"/>
          <c:extLst>
            <c:ext xmlns:c16="http://schemas.microsoft.com/office/drawing/2014/chart" uri="{C3380CC4-5D6E-409C-BE32-E72D297353CC}">
              <c16:uniqueId val="{00000000-FF10-4B22-AA0F-7F14D6651CC0}"/>
            </c:ext>
          </c:extLst>
        </c:ser>
        <c:ser>
          <c:idx val="1"/>
          <c:order val="1"/>
          <c:tx>
            <c:v>2nd year</c:v>
          </c:tx>
          <c:spPr>
            <a:ln w="28575" cap="rnd">
              <a:solidFill>
                <a:schemeClr val="accent6">
                  <a:lumMod val="60000"/>
                  <a:lumOff val="40000"/>
                </a:schemeClr>
              </a:solidFill>
              <a:round/>
            </a:ln>
            <a:effectLst/>
          </c:spPr>
          <c:marker>
            <c:symbol val="none"/>
          </c:marker>
          <c:val>
            <c:numRef>
              <c:f>'4. Energy Consumption'!$B$23:$B$34</c:f>
              <c:numCache>
                <c:formatCode>#,##0</c:formatCode>
                <c:ptCount val="12"/>
                <c:pt idx="0">
                  <c:v>1096746</c:v>
                </c:pt>
              </c:numCache>
            </c:numRef>
          </c:val>
          <c:smooth val="0"/>
          <c:extLst>
            <c:ext xmlns:c16="http://schemas.microsoft.com/office/drawing/2014/chart" uri="{C3380CC4-5D6E-409C-BE32-E72D297353CC}">
              <c16:uniqueId val="{00000001-FF10-4B22-AA0F-7F14D6651CC0}"/>
            </c:ext>
          </c:extLst>
        </c:ser>
        <c:ser>
          <c:idx val="2"/>
          <c:order val="2"/>
          <c:tx>
            <c:v>3rd year</c:v>
          </c:tx>
          <c:spPr>
            <a:ln w="28575" cap="rnd">
              <a:solidFill>
                <a:schemeClr val="tx2">
                  <a:lumMod val="60000"/>
                  <a:lumOff val="40000"/>
                </a:schemeClr>
              </a:solidFill>
              <a:round/>
            </a:ln>
            <a:effectLst/>
          </c:spPr>
          <c:marker>
            <c:symbol val="none"/>
          </c:marker>
          <c:val>
            <c:numRef>
              <c:f>'4. Energy Consumption'!$B$41:$B$52</c:f>
              <c:numCache>
                <c:formatCode>#,##0</c:formatCode>
                <c:ptCount val="12"/>
                <c:pt idx="0">
                  <c:v>1093303</c:v>
                </c:pt>
              </c:numCache>
            </c:numRef>
          </c:val>
          <c:smooth val="0"/>
          <c:extLst>
            <c:ext xmlns:c16="http://schemas.microsoft.com/office/drawing/2014/chart" uri="{C3380CC4-5D6E-409C-BE32-E72D297353CC}">
              <c16:uniqueId val="{00000002-FF10-4B22-AA0F-7F14D6651CC0}"/>
            </c:ext>
          </c:extLst>
        </c:ser>
        <c:dLbls>
          <c:showLegendKey val="0"/>
          <c:showVal val="0"/>
          <c:showCatName val="0"/>
          <c:showSerName val="0"/>
          <c:showPercent val="0"/>
          <c:showBubbleSize val="0"/>
        </c:dLbls>
        <c:smooth val="0"/>
        <c:axId val="202672496"/>
        <c:axId val="202673056"/>
      </c:lineChart>
      <c:catAx>
        <c:axId val="202672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73056"/>
        <c:crosses val="autoZero"/>
        <c:auto val="1"/>
        <c:lblAlgn val="ctr"/>
        <c:lblOffset val="100"/>
        <c:noMultiLvlLbl val="0"/>
      </c:catAx>
      <c:valAx>
        <c:axId val="202673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72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SG" b="1"/>
              <a:t>Landlord</a:t>
            </a:r>
            <a:r>
              <a:rPr lang="en-SG" b="1" baseline="0"/>
              <a:t> Consumption</a:t>
            </a:r>
            <a:endParaRPr lang="en-SG" b="1"/>
          </a:p>
        </c:rich>
      </c:tx>
      <c:overlay val="0"/>
      <c:spPr>
        <a:noFill/>
        <a:ln>
          <a:noFill/>
        </a:ln>
        <a:effectLst/>
      </c:sp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'4. Energy Consumption'!$D$6:$D$17</c:f>
              <c:numCache>
                <c:formatCode>#,##0</c:formatCode>
                <c:ptCount val="12"/>
                <c:pt idx="0">
                  <c:v>1215155</c:v>
                </c:pt>
              </c:numCache>
            </c:numRef>
          </c:val>
          <c:smooth val="0"/>
          <c:extLst>
            <c:ext xmlns:c16="http://schemas.microsoft.com/office/drawing/2014/chart" uri="{C3380CC4-5D6E-409C-BE32-E72D297353CC}">
              <c16:uniqueId val="{00000000-B8B5-4441-A041-183F9B8B03EC}"/>
            </c:ext>
          </c:extLst>
        </c:ser>
        <c:ser>
          <c:idx val="1"/>
          <c:order val="1"/>
          <c:tx>
            <c:v>2nd year</c:v>
          </c:tx>
          <c:spPr>
            <a:ln w="28575" cap="rnd">
              <a:solidFill>
                <a:schemeClr val="accent6">
                  <a:lumMod val="60000"/>
                  <a:lumOff val="40000"/>
                </a:schemeClr>
              </a:solidFill>
              <a:round/>
            </a:ln>
            <a:effectLst/>
          </c:spPr>
          <c:marker>
            <c:symbol val="none"/>
          </c:marker>
          <c:val>
            <c:numRef>
              <c:f>'4. Energy Consumption'!$D$23:$D$34</c:f>
              <c:numCache>
                <c:formatCode>#,##0</c:formatCode>
                <c:ptCount val="12"/>
                <c:pt idx="0">
                  <c:v>1086802</c:v>
                </c:pt>
              </c:numCache>
            </c:numRef>
          </c:val>
          <c:smooth val="0"/>
          <c:extLst>
            <c:ext xmlns:c16="http://schemas.microsoft.com/office/drawing/2014/chart" uri="{C3380CC4-5D6E-409C-BE32-E72D297353CC}">
              <c16:uniqueId val="{00000001-B8B5-4441-A041-183F9B8B03EC}"/>
            </c:ext>
          </c:extLst>
        </c:ser>
        <c:ser>
          <c:idx val="2"/>
          <c:order val="2"/>
          <c:tx>
            <c:v>3rd year</c:v>
          </c:tx>
          <c:spPr>
            <a:ln w="28575" cap="rnd">
              <a:solidFill>
                <a:schemeClr val="tx2">
                  <a:lumMod val="60000"/>
                  <a:lumOff val="40000"/>
                </a:schemeClr>
              </a:solidFill>
              <a:round/>
            </a:ln>
            <a:effectLst/>
          </c:spPr>
          <c:marker>
            <c:symbol val="none"/>
          </c:marker>
          <c:val>
            <c:numRef>
              <c:f>'4. Energy Consumption'!$D$41:$D$52</c:f>
              <c:numCache>
                <c:formatCode>#,##0</c:formatCode>
                <c:ptCount val="12"/>
                <c:pt idx="0">
                  <c:v>1082254</c:v>
                </c:pt>
              </c:numCache>
            </c:numRef>
          </c:val>
          <c:smooth val="0"/>
          <c:extLst>
            <c:ext xmlns:c16="http://schemas.microsoft.com/office/drawing/2014/chart" uri="{C3380CC4-5D6E-409C-BE32-E72D297353CC}">
              <c16:uniqueId val="{00000002-B8B5-4441-A041-183F9B8B03EC}"/>
            </c:ext>
          </c:extLst>
        </c:ser>
        <c:dLbls>
          <c:showLegendKey val="0"/>
          <c:showVal val="0"/>
          <c:showCatName val="0"/>
          <c:showSerName val="0"/>
          <c:showPercent val="0"/>
          <c:showBubbleSize val="0"/>
        </c:dLbls>
        <c:smooth val="0"/>
        <c:axId val="202867680"/>
        <c:axId val="202868240"/>
      </c:lineChart>
      <c:catAx>
        <c:axId val="2028676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68240"/>
        <c:crosses val="autoZero"/>
        <c:auto val="1"/>
        <c:lblAlgn val="ctr"/>
        <c:lblOffset val="100"/>
        <c:noMultiLvlLbl val="0"/>
      </c:catAx>
      <c:valAx>
        <c:axId val="202868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67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SG" b="1"/>
              <a:t>Total Building Consumption</a:t>
            </a:r>
          </a:p>
        </c:rich>
      </c:tx>
      <c:overlay val="0"/>
      <c:spPr>
        <a:noFill/>
        <a:ln>
          <a:noFill/>
        </a:ln>
        <a:effectLst/>
      </c:sp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'5. Water Consumption'!$B$6:$B$17</c:f>
              <c:numCache>
                <c:formatCode>#,##0.0</c:formatCode>
                <c:ptCount val="12"/>
                <c:pt idx="0">
                  <c:v>12256.1</c:v>
                </c:pt>
              </c:numCache>
            </c:numRef>
          </c:val>
          <c:smooth val="0"/>
          <c:extLst>
            <c:ext xmlns:c16="http://schemas.microsoft.com/office/drawing/2014/chart" uri="{C3380CC4-5D6E-409C-BE32-E72D297353CC}">
              <c16:uniqueId val="{00000000-BCCF-4A9D-A6B9-95B39364E0D5}"/>
            </c:ext>
          </c:extLst>
        </c:ser>
        <c:ser>
          <c:idx val="1"/>
          <c:order val="1"/>
          <c:tx>
            <c:v>2nd year</c:v>
          </c:tx>
          <c:spPr>
            <a:ln w="28575" cap="rnd">
              <a:solidFill>
                <a:schemeClr val="accent6">
                  <a:lumMod val="60000"/>
                  <a:lumOff val="40000"/>
                </a:schemeClr>
              </a:solidFill>
              <a:round/>
            </a:ln>
            <a:effectLst/>
          </c:spPr>
          <c:marker>
            <c:symbol val="none"/>
          </c:marker>
          <c:val>
            <c:numRef>
              <c:f>'5. Water Consumption'!$B$23:$B$34</c:f>
              <c:numCache>
                <c:formatCode>#,##0.0</c:formatCode>
                <c:ptCount val="12"/>
                <c:pt idx="0">
                  <c:v>11682.2</c:v>
                </c:pt>
              </c:numCache>
            </c:numRef>
          </c:val>
          <c:smooth val="0"/>
          <c:extLst>
            <c:ext xmlns:c16="http://schemas.microsoft.com/office/drawing/2014/chart" uri="{C3380CC4-5D6E-409C-BE32-E72D297353CC}">
              <c16:uniqueId val="{00000001-BCCF-4A9D-A6B9-95B39364E0D5}"/>
            </c:ext>
          </c:extLst>
        </c:ser>
        <c:ser>
          <c:idx val="2"/>
          <c:order val="2"/>
          <c:tx>
            <c:v>3rd year</c:v>
          </c:tx>
          <c:spPr>
            <a:ln w="28575" cap="rnd">
              <a:solidFill>
                <a:schemeClr val="tx2">
                  <a:lumMod val="60000"/>
                  <a:lumOff val="40000"/>
                </a:schemeClr>
              </a:solidFill>
              <a:round/>
            </a:ln>
            <a:effectLst/>
          </c:spPr>
          <c:marker>
            <c:symbol val="none"/>
          </c:marker>
          <c:val>
            <c:numRef>
              <c:f>'5. Water Consumption'!$B$41:$B$52</c:f>
              <c:numCache>
                <c:formatCode>#,##0.0</c:formatCode>
                <c:ptCount val="12"/>
                <c:pt idx="0">
                  <c:v>10688.1</c:v>
                </c:pt>
              </c:numCache>
            </c:numRef>
          </c:val>
          <c:smooth val="0"/>
          <c:extLst>
            <c:ext xmlns:c16="http://schemas.microsoft.com/office/drawing/2014/chart" uri="{C3380CC4-5D6E-409C-BE32-E72D297353CC}">
              <c16:uniqueId val="{00000002-BCCF-4A9D-A6B9-95B39364E0D5}"/>
            </c:ext>
          </c:extLst>
        </c:ser>
        <c:dLbls>
          <c:showLegendKey val="0"/>
          <c:showVal val="0"/>
          <c:showCatName val="0"/>
          <c:showSerName val="0"/>
          <c:showPercent val="0"/>
          <c:showBubbleSize val="0"/>
        </c:dLbls>
        <c:smooth val="0"/>
        <c:axId val="202871600"/>
        <c:axId val="202872160"/>
      </c:lineChart>
      <c:catAx>
        <c:axId val="202871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72160"/>
        <c:crosses val="autoZero"/>
        <c:auto val="1"/>
        <c:lblAlgn val="ctr"/>
        <c:lblOffset val="100"/>
        <c:noMultiLvlLbl val="0"/>
      </c:catAx>
      <c:valAx>
        <c:axId val="202872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71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SG" b="1"/>
              <a:t>Landlord</a:t>
            </a:r>
            <a:r>
              <a:rPr lang="en-SG" b="1" baseline="0"/>
              <a:t> Consumption</a:t>
            </a:r>
            <a:endParaRPr lang="en-SG" b="1"/>
          </a:p>
        </c:rich>
      </c:tx>
      <c:overlay val="0"/>
      <c:spPr>
        <a:noFill/>
        <a:ln>
          <a:noFill/>
        </a:ln>
        <a:effectLst/>
      </c:sp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'5. Water Consumption'!$D$6:$D$17</c:f>
              <c:numCache>
                <c:formatCode>#,##0.0</c:formatCode>
                <c:ptCount val="12"/>
                <c:pt idx="0">
                  <c:v>11880.1</c:v>
                </c:pt>
              </c:numCache>
            </c:numRef>
          </c:val>
          <c:smooth val="0"/>
          <c:extLst>
            <c:ext xmlns:c16="http://schemas.microsoft.com/office/drawing/2014/chart" uri="{C3380CC4-5D6E-409C-BE32-E72D297353CC}">
              <c16:uniqueId val="{00000000-4E45-45F7-BBE4-751A91F46DBA}"/>
            </c:ext>
          </c:extLst>
        </c:ser>
        <c:ser>
          <c:idx val="1"/>
          <c:order val="1"/>
          <c:tx>
            <c:v>2nd year</c:v>
          </c:tx>
          <c:spPr>
            <a:ln w="28575" cap="rnd">
              <a:solidFill>
                <a:schemeClr val="accent6">
                  <a:lumMod val="60000"/>
                  <a:lumOff val="40000"/>
                </a:schemeClr>
              </a:solidFill>
              <a:round/>
            </a:ln>
            <a:effectLst/>
          </c:spPr>
          <c:marker>
            <c:symbol val="none"/>
          </c:marker>
          <c:val>
            <c:numRef>
              <c:f>'5. Water Consumption'!$D$23:$D$34</c:f>
              <c:numCache>
                <c:formatCode>#,##0.0</c:formatCode>
                <c:ptCount val="12"/>
                <c:pt idx="0">
                  <c:v>11079.2</c:v>
                </c:pt>
              </c:numCache>
            </c:numRef>
          </c:val>
          <c:smooth val="0"/>
          <c:extLst>
            <c:ext xmlns:c16="http://schemas.microsoft.com/office/drawing/2014/chart" uri="{C3380CC4-5D6E-409C-BE32-E72D297353CC}">
              <c16:uniqueId val="{00000001-4E45-45F7-BBE4-751A91F46DBA}"/>
            </c:ext>
          </c:extLst>
        </c:ser>
        <c:ser>
          <c:idx val="2"/>
          <c:order val="2"/>
          <c:tx>
            <c:v>3rd year</c:v>
          </c:tx>
          <c:spPr>
            <a:ln w="28575" cap="rnd">
              <a:solidFill>
                <a:schemeClr val="tx2">
                  <a:lumMod val="60000"/>
                  <a:lumOff val="40000"/>
                </a:schemeClr>
              </a:solidFill>
              <a:round/>
            </a:ln>
            <a:effectLst/>
          </c:spPr>
          <c:marker>
            <c:symbol val="none"/>
          </c:marker>
          <c:val>
            <c:numRef>
              <c:f>'5. Water Consumption'!$D$41:$D$52</c:f>
              <c:numCache>
                <c:formatCode>#,##0.0</c:formatCode>
                <c:ptCount val="12"/>
                <c:pt idx="0">
                  <c:v>9977.1</c:v>
                </c:pt>
              </c:numCache>
            </c:numRef>
          </c:val>
          <c:smooth val="0"/>
          <c:extLst>
            <c:ext xmlns:c16="http://schemas.microsoft.com/office/drawing/2014/chart" uri="{C3380CC4-5D6E-409C-BE32-E72D297353CC}">
              <c16:uniqueId val="{00000002-4E45-45F7-BBE4-751A91F46DBA}"/>
            </c:ext>
          </c:extLst>
        </c:ser>
        <c:dLbls>
          <c:showLegendKey val="0"/>
          <c:showVal val="0"/>
          <c:showCatName val="0"/>
          <c:showSerName val="0"/>
          <c:showPercent val="0"/>
          <c:showBubbleSize val="0"/>
        </c:dLbls>
        <c:smooth val="0"/>
        <c:axId val="203188992"/>
        <c:axId val="203189552"/>
      </c:lineChart>
      <c:catAx>
        <c:axId val="2031889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89552"/>
        <c:crosses val="autoZero"/>
        <c:auto val="1"/>
        <c:lblAlgn val="ctr"/>
        <c:lblOffset val="100"/>
        <c:noMultiLvlLbl val="0"/>
      </c:catAx>
      <c:valAx>
        <c:axId val="203189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88992"/>
        <c:crosses val="autoZero"/>
        <c:crossBetween val="between"/>
      </c:valAx>
      <c:spPr>
        <a:noFill/>
        <a:ln>
          <a:noFill/>
        </a:ln>
        <a:effectLst/>
      </c:spPr>
    </c:plotArea>
    <c:legend>
      <c:legendPos val="b"/>
      <c:overlay val="0"/>
      <c:spPr>
        <a:noFill/>
        <a:ln>
          <a:solidFill>
            <a:schemeClr val="accent3">
              <a:lumMod val="60000"/>
              <a:lumOff val="4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3</xdr:row>
      <xdr:rowOff>48660</xdr:rowOff>
    </xdr:from>
    <xdr:to>
      <xdr:col>2</xdr:col>
      <xdr:colOff>3398043</xdr:colOff>
      <xdr:row>6</xdr:row>
      <xdr:rowOff>345281</xdr:rowOff>
    </xdr:to>
    <xdr:pic>
      <xdr:nvPicPr>
        <xdr:cNvPr id="3" name="Picture 2" descr="gm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382337" y="810660"/>
          <a:ext cx="1063706" cy="108243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195791</xdr:colOff>
      <xdr:row>0</xdr:row>
      <xdr:rowOff>137583</xdr:rowOff>
    </xdr:from>
    <xdr:to>
      <xdr:col>3</xdr:col>
      <xdr:colOff>973666</xdr:colOff>
      <xdr:row>0</xdr:row>
      <xdr:rowOff>661458</xdr:rowOff>
    </xdr:to>
    <xdr:sp macro="[0]!Module1.OSE_RoundedRectangle_Click" textlink="">
      <xdr:nvSpPr>
        <xdr:cNvPr id="2" name="Rounded Rectangle 1">
          <a:extLst>
            <a:ext uri="{FF2B5EF4-FFF2-40B4-BE49-F238E27FC236}">
              <a16:creationId xmlns:a16="http://schemas.microsoft.com/office/drawing/2014/main" id="{00000000-0008-0000-0400-000002000000}"/>
            </a:ext>
          </a:extLst>
        </xdr:cNvPr>
        <xdr:cNvSpPr/>
      </xdr:nvSpPr>
      <xdr:spPr>
        <a:xfrm>
          <a:off x="1414991" y="137583"/>
          <a:ext cx="1025525" cy="57150"/>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a:t>Click to Attach</a:t>
          </a:r>
        </a:p>
        <a:p>
          <a:pPr algn="ctr"/>
          <a:r>
            <a:rPr lang="en-SG" sz="1200"/>
            <a:t>Audit Report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1300480</xdr:colOff>
      <xdr:row>65</xdr:row>
      <xdr:rowOff>19050</xdr:rowOff>
    </xdr:from>
    <xdr:to>
      <xdr:col>3</xdr:col>
      <xdr:colOff>177800</xdr:colOff>
      <xdr:row>79</xdr:row>
      <xdr:rowOff>44450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1300844</xdr:colOff>
      <xdr:row>80</xdr:row>
      <xdr:rowOff>3628</xdr:rowOff>
    </xdr:from>
    <xdr:to>
      <xdr:col>3</xdr:col>
      <xdr:colOff>175987</xdr:colOff>
      <xdr:row>93</xdr:row>
      <xdr:rowOff>119742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1170940</xdr:colOff>
      <xdr:row>60</xdr:row>
      <xdr:rowOff>82550</xdr:rowOff>
    </xdr:from>
    <xdr:to>
      <xdr:col>3</xdr:col>
      <xdr:colOff>543560</xdr:colOff>
      <xdr:row>74</xdr:row>
      <xdr:rowOff>90170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1186544</xdr:colOff>
      <xdr:row>75</xdr:row>
      <xdr:rowOff>41728</xdr:rowOff>
    </xdr:from>
    <xdr:to>
      <xdr:col>3</xdr:col>
      <xdr:colOff>544287</xdr:colOff>
      <xdr:row>88</xdr:row>
      <xdr:rowOff>157842</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182563</xdr:colOff>
      <xdr:row>4</xdr:row>
      <xdr:rowOff>134937</xdr:rowOff>
    </xdr:from>
    <xdr:to>
      <xdr:col>4</xdr:col>
      <xdr:colOff>2309813</xdr:colOff>
      <xdr:row>5</xdr:row>
      <xdr:rowOff>478895</xdr:rowOff>
    </xdr:to>
    <xdr:sp macro="[0]!Module1.EnergyImprovePlan_RoundedRectangle_Click" textlink="">
      <xdr:nvSpPr>
        <xdr:cNvPr id="2" name="Rounded Rectangle 1">
          <a:extLst>
            <a:ext uri="{FF2B5EF4-FFF2-40B4-BE49-F238E27FC236}">
              <a16:creationId xmlns:a16="http://schemas.microsoft.com/office/drawing/2014/main" id="{00000000-0008-0000-0700-000002000000}"/>
            </a:ext>
          </a:extLst>
        </xdr:cNvPr>
        <xdr:cNvSpPr/>
      </xdr:nvSpPr>
      <xdr:spPr>
        <a:xfrm>
          <a:off x="5076032" y="1242218"/>
          <a:ext cx="2127250" cy="617802"/>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 to</a:t>
          </a:r>
          <a:r>
            <a:rPr lang="en-SG" sz="1200" b="1" baseline="0"/>
            <a:t> </a:t>
          </a:r>
          <a:r>
            <a:rPr lang="en-SG" sz="1200" b="1"/>
            <a:t>attach Energy Improvement Plan</a:t>
          </a:r>
        </a:p>
      </xdr:txBody>
    </xdr:sp>
    <xdr:clientData/>
  </xdr:twoCellAnchor>
  <xdr:twoCellAnchor>
    <xdr:from>
      <xdr:col>4</xdr:col>
      <xdr:colOff>137584</xdr:colOff>
      <xdr:row>7</xdr:row>
      <xdr:rowOff>136261</xdr:rowOff>
    </xdr:from>
    <xdr:to>
      <xdr:col>4</xdr:col>
      <xdr:colOff>2312459</xdr:colOff>
      <xdr:row>8</xdr:row>
      <xdr:rowOff>416719</xdr:rowOff>
    </xdr:to>
    <xdr:sp macro="[0]!Module1.WaterImprovePlan_RoundedRectangle_Click" textlink="">
      <xdr:nvSpPr>
        <xdr:cNvPr id="13" name="Rounded Rectangle 12">
          <a:extLst>
            <a:ext uri="{FF2B5EF4-FFF2-40B4-BE49-F238E27FC236}">
              <a16:creationId xmlns:a16="http://schemas.microsoft.com/office/drawing/2014/main" id="{00000000-0008-0000-0700-00000D000000}"/>
            </a:ext>
          </a:extLst>
        </xdr:cNvPr>
        <xdr:cNvSpPr/>
      </xdr:nvSpPr>
      <xdr:spPr>
        <a:xfrm>
          <a:off x="5031053" y="3481917"/>
          <a:ext cx="2174875" cy="613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a:t>
          </a:r>
          <a:r>
            <a:rPr lang="en-SG" sz="1200" b="1"/>
            <a:t>to attach Water Improvement Plan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190499</xdr:colOff>
      <xdr:row>4</xdr:row>
      <xdr:rowOff>142874</xdr:rowOff>
    </xdr:from>
    <xdr:to>
      <xdr:col>4</xdr:col>
      <xdr:colOff>2254249</xdr:colOff>
      <xdr:row>5</xdr:row>
      <xdr:rowOff>497416</xdr:rowOff>
    </xdr:to>
    <xdr:sp macro="[0]!Module1.CoC_RoundedRectangle_Click" textlink="">
      <xdr:nvSpPr>
        <xdr:cNvPr id="2" name="Rounded Rectangle 1">
          <a:extLst>
            <a:ext uri="{FF2B5EF4-FFF2-40B4-BE49-F238E27FC236}">
              <a16:creationId xmlns:a16="http://schemas.microsoft.com/office/drawing/2014/main" id="{00000000-0008-0000-0800-000002000000}"/>
            </a:ext>
          </a:extLst>
        </xdr:cNvPr>
        <xdr:cNvSpPr/>
      </xdr:nvSpPr>
      <xdr:spPr>
        <a:xfrm>
          <a:off x="4730749" y="1021291"/>
          <a:ext cx="2063750" cy="55562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 to attach Water Treatment Report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191823</xdr:colOff>
      <xdr:row>4</xdr:row>
      <xdr:rowOff>134937</xdr:rowOff>
    </xdr:from>
    <xdr:to>
      <xdr:col>9</xdr:col>
      <xdr:colOff>424656</xdr:colOff>
      <xdr:row>4</xdr:row>
      <xdr:rowOff>621770</xdr:rowOff>
    </xdr:to>
    <xdr:sp macro="[0]!POE_RoundedRectangle_Click" textlink="">
      <xdr:nvSpPr>
        <xdr:cNvPr id="2" name="Rounded Rectangle 1">
          <a:extLst>
            <a:ext uri="{FF2B5EF4-FFF2-40B4-BE49-F238E27FC236}">
              <a16:creationId xmlns:a16="http://schemas.microsoft.com/office/drawing/2014/main" id="{00000000-0008-0000-0900-000002000000}"/>
            </a:ext>
          </a:extLst>
        </xdr:cNvPr>
        <xdr:cNvSpPr/>
      </xdr:nvSpPr>
      <xdr:spPr>
        <a:xfrm>
          <a:off x="5049573" y="980281"/>
          <a:ext cx="2054489" cy="486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Click to attach Occupant Satisfaction Result</a:t>
          </a:r>
        </a:p>
      </xdr:txBody>
    </xdr:sp>
    <xdr:clientData/>
  </xdr:twoCellAnchor>
  <xdr:twoCellAnchor>
    <xdr:from>
      <xdr:col>6</xdr:col>
      <xdr:colOff>211667</xdr:colOff>
      <xdr:row>9</xdr:row>
      <xdr:rowOff>137585</xdr:rowOff>
    </xdr:from>
    <xdr:to>
      <xdr:col>9</xdr:col>
      <xdr:colOff>444500</xdr:colOff>
      <xdr:row>10</xdr:row>
      <xdr:rowOff>444502</xdr:rowOff>
    </xdr:to>
    <xdr:sp macro="[0]!EnvPol_RoundedRectangle_Click" textlink="">
      <xdr:nvSpPr>
        <xdr:cNvPr id="4" name="Rounded Rectangle 3">
          <a:extLst>
            <a:ext uri="{FF2B5EF4-FFF2-40B4-BE49-F238E27FC236}">
              <a16:creationId xmlns:a16="http://schemas.microsoft.com/office/drawing/2014/main" id="{00000000-0008-0000-0900-000004000000}"/>
            </a:ext>
          </a:extLst>
        </xdr:cNvPr>
        <xdr:cNvSpPr/>
      </xdr:nvSpPr>
      <xdr:spPr>
        <a:xfrm>
          <a:off x="5259917" y="3460752"/>
          <a:ext cx="2169583" cy="486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Click to attach Environment Policy Statement</a:t>
          </a:r>
        </a:p>
      </xdr:txBody>
    </xdr:sp>
    <xdr:clientData/>
  </xdr:twoCellAnchor>
  <xdr:twoCellAnchor>
    <xdr:from>
      <xdr:col>6</xdr:col>
      <xdr:colOff>190501</xdr:colOff>
      <xdr:row>14</xdr:row>
      <xdr:rowOff>148167</xdr:rowOff>
    </xdr:from>
    <xdr:to>
      <xdr:col>9</xdr:col>
      <xdr:colOff>423334</xdr:colOff>
      <xdr:row>15</xdr:row>
      <xdr:rowOff>455083</xdr:rowOff>
    </xdr:to>
    <xdr:sp macro="[0]!Recycle_RoundedRectangle_Click" textlink="">
      <xdr:nvSpPr>
        <xdr:cNvPr id="6" name="Rounded Rectangle 5">
          <a:extLst>
            <a:ext uri="{FF2B5EF4-FFF2-40B4-BE49-F238E27FC236}">
              <a16:creationId xmlns:a16="http://schemas.microsoft.com/office/drawing/2014/main" id="{00000000-0008-0000-0900-000006000000}"/>
            </a:ext>
          </a:extLst>
        </xdr:cNvPr>
        <xdr:cNvSpPr/>
      </xdr:nvSpPr>
      <xdr:spPr>
        <a:xfrm>
          <a:off x="5238751" y="5640917"/>
          <a:ext cx="2169583" cy="486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Clcik to attach Waste Recycling Reports</a:t>
          </a:r>
        </a:p>
      </xdr:txBody>
    </xdr:sp>
    <xdr:clientData/>
  </xdr:twoCellAnchor>
  <xdr:twoCellAnchor editAs="oneCell">
    <xdr:from>
      <xdr:col>2</xdr:col>
      <xdr:colOff>762000</xdr:colOff>
      <xdr:row>4</xdr:row>
      <xdr:rowOff>1876425</xdr:rowOff>
    </xdr:from>
    <xdr:to>
      <xdr:col>3</xdr:col>
      <xdr:colOff>885825</xdr:colOff>
      <xdr:row>4</xdr:row>
      <xdr:rowOff>2562225</xdr:rowOff>
    </xdr:to>
    <xdr:sp macro="" textlink="">
      <xdr:nvSpPr>
        <xdr:cNvPr id="7171" name="Object 3" hidden="1">
          <a:extLst>
            <a:ext uri="{63B3BB69-23CF-44E3-9099-C40C66FF867C}">
              <a14:compatExt xmlns:a14="http://schemas.microsoft.com/office/drawing/2010/main"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257175</xdr:colOff>
      <xdr:row>4</xdr:row>
      <xdr:rowOff>1876425</xdr:rowOff>
    </xdr:from>
    <xdr:to>
      <xdr:col>2</xdr:col>
      <xdr:colOff>114300</xdr:colOff>
      <xdr:row>4</xdr:row>
      <xdr:rowOff>2562225</xdr:rowOff>
    </xdr:to>
    <xdr:sp macro="" textlink="">
      <xdr:nvSpPr>
        <xdr:cNvPr id="7172" name="Object 4" hidden="1">
          <a:extLst>
            <a:ext uri="{63B3BB69-23CF-44E3-9099-C40C66FF867C}">
              <a14:compatExt xmlns:a14="http://schemas.microsoft.com/office/drawing/2010/main"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165100</xdr:colOff>
      <xdr:row>4</xdr:row>
      <xdr:rowOff>1543050</xdr:rowOff>
    </xdr:from>
    <xdr:to>
      <xdr:col>9</xdr:col>
      <xdr:colOff>400050</xdr:colOff>
      <xdr:row>4</xdr:row>
      <xdr:rowOff>2032000</xdr:rowOff>
    </xdr:to>
    <xdr:sp macro="[0]!POE_Forms_RoundedRectangle_Click" textlink="">
      <xdr:nvSpPr>
        <xdr:cNvPr id="3" name="Rounded Rectangle 2">
          <a:extLst>
            <a:ext uri="{FF2B5EF4-FFF2-40B4-BE49-F238E27FC236}">
              <a16:creationId xmlns:a16="http://schemas.microsoft.com/office/drawing/2014/main" id="{00000000-0008-0000-0900-000003000000}"/>
            </a:ext>
          </a:extLst>
        </xdr:cNvPr>
        <xdr:cNvSpPr/>
      </xdr:nvSpPr>
      <xdr:spPr>
        <a:xfrm>
          <a:off x="5270500" y="2362200"/>
          <a:ext cx="2159000" cy="488950"/>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SG" sz="1100" b="1"/>
            <a:t>Click to attach scanned images of completed</a:t>
          </a:r>
          <a:r>
            <a:rPr lang="en-SG" sz="1100" b="1" baseline="0"/>
            <a:t> survey forms</a:t>
          </a:r>
          <a:endParaRPr lang="en-SG"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190500</xdr:colOff>
      <xdr:row>6</xdr:row>
      <xdr:rowOff>148166</xdr:rowOff>
    </xdr:from>
    <xdr:to>
      <xdr:col>3</xdr:col>
      <xdr:colOff>2434167</xdr:colOff>
      <xdr:row>9</xdr:row>
      <xdr:rowOff>166688</xdr:rowOff>
    </xdr:to>
    <xdr:sp macro="[0]!IAQ_RoundedRectangle_Click" textlink="">
      <xdr:nvSpPr>
        <xdr:cNvPr id="2" name="Rounded Rectangle 1">
          <a:extLst>
            <a:ext uri="{FF2B5EF4-FFF2-40B4-BE49-F238E27FC236}">
              <a16:creationId xmlns:a16="http://schemas.microsoft.com/office/drawing/2014/main" id="{00000000-0008-0000-0A00-000002000000}"/>
            </a:ext>
          </a:extLst>
        </xdr:cNvPr>
        <xdr:cNvSpPr/>
      </xdr:nvSpPr>
      <xdr:spPr>
        <a:xfrm>
          <a:off x="5024438" y="1588822"/>
          <a:ext cx="2243667" cy="590022"/>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 to attach</a:t>
          </a:r>
          <a:r>
            <a:rPr lang="en-SG" sz="1200" b="1" baseline="0"/>
            <a:t> IAQ Audit Report</a:t>
          </a:r>
          <a:endParaRPr lang="en-SG" sz="1200" b="1"/>
        </a:p>
      </xdr:txBody>
    </xdr:sp>
    <xdr:clientData/>
  </xdr:twoCellAnchor>
  <xdr:twoCellAnchor>
    <xdr:from>
      <xdr:col>3</xdr:col>
      <xdr:colOff>169333</xdr:colOff>
      <xdr:row>15</xdr:row>
      <xdr:rowOff>105833</xdr:rowOff>
    </xdr:from>
    <xdr:to>
      <xdr:col>3</xdr:col>
      <xdr:colOff>2413000</xdr:colOff>
      <xdr:row>17</xdr:row>
      <xdr:rowOff>285750</xdr:rowOff>
    </xdr:to>
    <xdr:sp macro="[0]!Lux_RoundedRectangle_Click" textlink="">
      <xdr:nvSpPr>
        <xdr:cNvPr id="4" name="Rounded Rectangle 3">
          <a:extLst>
            <a:ext uri="{FF2B5EF4-FFF2-40B4-BE49-F238E27FC236}">
              <a16:creationId xmlns:a16="http://schemas.microsoft.com/office/drawing/2014/main" id="{00000000-0008-0000-0A00-000004000000}"/>
            </a:ext>
          </a:extLst>
        </xdr:cNvPr>
        <xdr:cNvSpPr/>
      </xdr:nvSpPr>
      <xdr:spPr>
        <a:xfrm>
          <a:off x="6148916" y="2973916"/>
          <a:ext cx="2243667" cy="53975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Lux Level Reading</a:t>
          </a:r>
          <a:endParaRPr lang="en-SG" sz="1200" b="1"/>
        </a:p>
      </xdr:txBody>
    </xdr:sp>
    <xdr:clientData/>
  </xdr:twoCellAnchor>
  <xdr:twoCellAnchor>
    <xdr:from>
      <xdr:col>3</xdr:col>
      <xdr:colOff>179916</xdr:colOff>
      <xdr:row>23</xdr:row>
      <xdr:rowOff>127000</xdr:rowOff>
    </xdr:from>
    <xdr:to>
      <xdr:col>3</xdr:col>
      <xdr:colOff>2423583</xdr:colOff>
      <xdr:row>25</xdr:row>
      <xdr:rowOff>317501</xdr:rowOff>
    </xdr:to>
    <xdr:sp macro="[0]!Noise_RoundedRectangle_Click" textlink="">
      <xdr:nvSpPr>
        <xdr:cNvPr id="6" name="Rounded Rectangle 5">
          <a:extLst>
            <a:ext uri="{FF2B5EF4-FFF2-40B4-BE49-F238E27FC236}">
              <a16:creationId xmlns:a16="http://schemas.microsoft.com/office/drawing/2014/main" id="{00000000-0008-0000-0A00-000006000000}"/>
            </a:ext>
          </a:extLst>
        </xdr:cNvPr>
        <xdr:cNvSpPr/>
      </xdr:nvSpPr>
      <xdr:spPr>
        <a:xfrm>
          <a:off x="6159499" y="4783667"/>
          <a:ext cx="2243667" cy="550334"/>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Noise Level Reading</a:t>
          </a:r>
          <a:endParaRPr lang="en-SG" sz="12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179916</xdr:colOff>
      <xdr:row>22</xdr:row>
      <xdr:rowOff>127000</xdr:rowOff>
    </xdr:from>
    <xdr:to>
      <xdr:col>3</xdr:col>
      <xdr:colOff>2423583</xdr:colOff>
      <xdr:row>24</xdr:row>
      <xdr:rowOff>317501</xdr:rowOff>
    </xdr:to>
    <xdr:sp macro="[0]!Noise_RoundedRectangle_Click" textlink="">
      <xdr:nvSpPr>
        <xdr:cNvPr id="13" name="Rounded Rectangle 5">
          <a:extLst>
            <a:ext uri="{FF2B5EF4-FFF2-40B4-BE49-F238E27FC236}">
              <a16:creationId xmlns:a16="http://schemas.microsoft.com/office/drawing/2014/main" id="{00000000-0008-0000-0B00-00000D000000}"/>
            </a:ext>
          </a:extLst>
        </xdr:cNvPr>
        <xdr:cNvSpPr/>
      </xdr:nvSpPr>
      <xdr:spPr>
        <a:xfrm>
          <a:off x="4999566" y="7404100"/>
          <a:ext cx="2243667" cy="57150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waste reports of recycles and non-recycles </a:t>
          </a:r>
          <a:endParaRPr lang="en-SG" sz="1200" b="1"/>
        </a:p>
      </xdr:txBody>
    </xdr:sp>
    <xdr:clientData/>
  </xdr:twoCellAnchor>
  <xdr:twoCellAnchor>
    <xdr:from>
      <xdr:col>3</xdr:col>
      <xdr:colOff>179916</xdr:colOff>
      <xdr:row>29</xdr:row>
      <xdr:rowOff>127000</xdr:rowOff>
    </xdr:from>
    <xdr:to>
      <xdr:col>3</xdr:col>
      <xdr:colOff>2423583</xdr:colOff>
      <xdr:row>31</xdr:row>
      <xdr:rowOff>317501</xdr:rowOff>
    </xdr:to>
    <xdr:sp macro="[0]!Noise_RoundedRectangle_Click" textlink="">
      <xdr:nvSpPr>
        <xdr:cNvPr id="14" name="Rounded Rectangle 5">
          <a:extLst>
            <a:ext uri="{FF2B5EF4-FFF2-40B4-BE49-F238E27FC236}">
              <a16:creationId xmlns:a16="http://schemas.microsoft.com/office/drawing/2014/main" id="{00000000-0008-0000-0B00-00000E000000}"/>
            </a:ext>
          </a:extLst>
        </xdr:cNvPr>
        <xdr:cNvSpPr/>
      </xdr:nvSpPr>
      <xdr:spPr>
        <a:xfrm>
          <a:off x="4399491" y="3794125"/>
          <a:ext cx="2243667" cy="7715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photos of activities organised by Green Building Committee </a:t>
          </a:r>
        </a:p>
        <a:p>
          <a:pPr algn="ctr"/>
          <a:endParaRPr lang="en-SG" sz="1200" b="1"/>
        </a:p>
      </xdr:txBody>
    </xdr:sp>
    <xdr:clientData/>
  </xdr:twoCellAnchor>
  <xdr:twoCellAnchor>
    <xdr:from>
      <xdr:col>3</xdr:col>
      <xdr:colOff>179916</xdr:colOff>
      <xdr:row>5</xdr:row>
      <xdr:rowOff>127000</xdr:rowOff>
    </xdr:from>
    <xdr:to>
      <xdr:col>3</xdr:col>
      <xdr:colOff>2423583</xdr:colOff>
      <xdr:row>7</xdr:row>
      <xdr:rowOff>317501</xdr:rowOff>
    </xdr:to>
    <xdr:sp macro="[0]!Noise_RoundedRectangle_Click" textlink="">
      <xdr:nvSpPr>
        <xdr:cNvPr id="68" name="Rounded Rectangle 5">
          <a:extLst>
            <a:ext uri="{FF2B5EF4-FFF2-40B4-BE49-F238E27FC236}">
              <a16:creationId xmlns:a16="http://schemas.microsoft.com/office/drawing/2014/main" id="{D2BBEFBB-A683-4414-B2C0-50191713B4F4}"/>
            </a:ext>
          </a:extLst>
        </xdr:cNvPr>
        <xdr:cNvSpPr/>
      </xdr:nvSpPr>
      <xdr:spPr>
        <a:xfrm>
          <a:off x="4132791" y="6146800"/>
          <a:ext cx="2081742" cy="70485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POE survey</a:t>
          </a:r>
        </a:p>
        <a:p>
          <a:pPr algn="ctr"/>
          <a:endParaRPr lang="en-SG" sz="1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CP_BACKUP/Lead%20assess%20project/gm-recert_submission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roject Details"/>
      <sheetName val="1-1. Verification"/>
      <sheetName val="3. Temperature Sensors"/>
      <sheetName val="5. Water Consumption"/>
      <sheetName val="6. Energy &amp; Water Improve Plan"/>
      <sheetName val="7. CoC"/>
      <sheetName val="8. Sustainable OM"/>
      <sheetName val="9 IEQ"/>
    </sheetNames>
    <sheetDataSet>
      <sheetData sheetId="0">
        <row r="25">
          <cell r="C25">
            <v>45000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73B2-D02F-4721-A218-1FD97CC84C6A}">
  <dimension ref="A1:B13"/>
  <sheetViews>
    <sheetView showGridLines="0" tabSelected="1" topLeftCell="A10" workbookViewId="0">
      <selection activeCell="B11" sqref="B11"/>
    </sheetView>
  </sheetViews>
  <sheetFormatPr defaultRowHeight="14.5" x14ac:dyDescent="0.35"/>
  <cols>
    <col min="1" max="1" width="4.81640625" customWidth="1"/>
    <col min="2" max="2" width="96.26953125" customWidth="1"/>
  </cols>
  <sheetData>
    <row r="1" spans="1:2" ht="18.5" customHeight="1" x14ac:dyDescent="0.35">
      <c r="A1" s="239" t="s">
        <v>201</v>
      </c>
      <c r="B1" s="239"/>
    </row>
    <row r="2" spans="1:2" ht="46.5" x14ac:dyDescent="0.35">
      <c r="A2" s="210">
        <v>1</v>
      </c>
      <c r="B2" s="211" t="s">
        <v>203</v>
      </c>
    </row>
    <row r="3" spans="1:2" ht="62" x14ac:dyDescent="0.35">
      <c r="A3" s="209">
        <v>2</v>
      </c>
      <c r="B3" s="208" t="s">
        <v>204</v>
      </c>
    </row>
    <row r="4" spans="1:2" ht="70" customHeight="1" x14ac:dyDescent="0.35">
      <c r="A4" s="209">
        <v>3</v>
      </c>
      <c r="B4" s="208" t="s">
        <v>245</v>
      </c>
    </row>
    <row r="5" spans="1:2" ht="123.5" customHeight="1" x14ac:dyDescent="0.35">
      <c r="A5" s="210">
        <v>4</v>
      </c>
      <c r="B5" s="208" t="s">
        <v>237</v>
      </c>
    </row>
    <row r="6" spans="1:2" ht="62" x14ac:dyDescent="0.35">
      <c r="A6" s="209">
        <v>5</v>
      </c>
      <c r="B6" s="208" t="s">
        <v>217</v>
      </c>
    </row>
    <row r="7" spans="1:2" ht="77.5" x14ac:dyDescent="0.35">
      <c r="A7" s="209">
        <v>6</v>
      </c>
      <c r="B7" s="208" t="s">
        <v>205</v>
      </c>
    </row>
    <row r="8" spans="1:2" ht="155" x14ac:dyDescent="0.35">
      <c r="A8" s="210">
        <v>7</v>
      </c>
      <c r="B8" s="208" t="s">
        <v>224</v>
      </c>
    </row>
    <row r="9" spans="1:2" ht="186" x14ac:dyDescent="0.35">
      <c r="A9" s="209">
        <v>8</v>
      </c>
      <c r="B9" s="208" t="s">
        <v>225</v>
      </c>
    </row>
    <row r="10" spans="1:2" ht="217" x14ac:dyDescent="0.35">
      <c r="A10" s="209">
        <v>9</v>
      </c>
      <c r="B10" s="208" t="s">
        <v>240</v>
      </c>
    </row>
    <row r="11" spans="1:2" ht="93" x14ac:dyDescent="0.35">
      <c r="A11" s="210">
        <v>10</v>
      </c>
      <c r="B11" s="208" t="s">
        <v>226</v>
      </c>
    </row>
    <row r="12" spans="1:2" ht="62" x14ac:dyDescent="0.35">
      <c r="A12" s="209">
        <v>11</v>
      </c>
      <c r="B12" s="208" t="s">
        <v>227</v>
      </c>
    </row>
    <row r="13" spans="1:2" ht="124" x14ac:dyDescent="0.35">
      <c r="A13" s="209">
        <v>12</v>
      </c>
      <c r="B13" s="237" t="s">
        <v>241</v>
      </c>
    </row>
  </sheetData>
  <sheetProtection algorithmName="SHA-512" hashValue="04roo3FAJMy3YE95Sdf7xz3pMA1iLu5XdulEeN90oD65oiqi4/T6IK8rGbxscisFEXZEQTK3WMBbzOPuDNh5MA==" saltValue="0GkorNUQQ9SM1h3+YT8r8A==" spinCount="100000" sheet="1" objects="1" scenarios="1"/>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6"/>
  <sheetViews>
    <sheetView showGridLines="0" zoomScale="80" zoomScaleNormal="80" zoomScaleSheetLayoutView="80" workbookViewId="0">
      <selection activeCell="A6" sqref="A6:C6"/>
    </sheetView>
  </sheetViews>
  <sheetFormatPr defaultColWidth="9.1796875" defaultRowHeight="14" x14ac:dyDescent="0.3"/>
  <cols>
    <col min="1" max="1" width="32.7265625" style="5" customWidth="1"/>
    <col min="2" max="2" width="13.81640625" style="5" customWidth="1"/>
    <col min="3" max="3" width="9.1796875" style="5" customWidth="1"/>
    <col min="4" max="4" width="16.81640625" style="5" customWidth="1"/>
    <col min="5" max="5" width="35.81640625" style="5" customWidth="1"/>
    <col min="6" max="16384" width="9.1796875" style="5"/>
  </cols>
  <sheetData>
    <row r="1" spans="1:5" ht="20" x14ac:dyDescent="0.4">
      <c r="A1" s="10" t="s">
        <v>162</v>
      </c>
    </row>
    <row r="2" spans="1:5" s="9" customFormat="1" ht="15.5" x14ac:dyDescent="0.35">
      <c r="A2" s="6"/>
    </row>
    <row r="3" spans="1:5" s="9" customFormat="1" ht="17.25" customHeight="1" x14ac:dyDescent="0.35">
      <c r="A3" s="325" t="s">
        <v>163</v>
      </c>
      <c r="B3" s="325"/>
      <c r="C3" s="325"/>
      <c r="D3" s="325"/>
      <c r="E3" s="325"/>
    </row>
    <row r="4" spans="1:5" s="9" customFormat="1" ht="17.25" customHeight="1" x14ac:dyDescent="0.35">
      <c r="A4" s="30"/>
      <c r="B4" s="30"/>
      <c r="C4" s="30"/>
      <c r="D4" s="30"/>
      <c r="E4" s="30"/>
    </row>
    <row r="5" spans="1:5" s="48" customFormat="1" ht="25.5" customHeight="1" x14ac:dyDescent="0.35">
      <c r="A5" s="47" t="s">
        <v>164</v>
      </c>
      <c r="B5" s="51"/>
      <c r="C5" s="62" t="s">
        <v>165</v>
      </c>
      <c r="E5" s="326" t="s">
        <v>89</v>
      </c>
    </row>
    <row r="6" spans="1:5" s="4" customFormat="1" ht="159.65" customHeight="1" x14ac:dyDescent="0.35">
      <c r="A6" s="324" t="s">
        <v>160</v>
      </c>
      <c r="B6" s="324"/>
      <c r="C6" s="324"/>
      <c r="E6" s="326"/>
    </row>
  </sheetData>
  <mergeCells count="3">
    <mergeCell ref="A3:E3"/>
    <mergeCell ref="E5:E6"/>
    <mergeCell ref="A6:C6"/>
  </mergeCells>
  <pageMargins left="0.7" right="0.7" top="0.75" bottom="0.75" header="0.3" footer="0.3"/>
  <pageSetup paperSize="9" scale="8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16"/>
  <sheetViews>
    <sheetView zoomScale="80" zoomScaleNormal="80" zoomScaleSheetLayoutView="80" workbookViewId="0"/>
  </sheetViews>
  <sheetFormatPr defaultColWidth="9.1796875" defaultRowHeight="14.5" x14ac:dyDescent="0.35"/>
  <cols>
    <col min="2" max="2" width="15.26953125" customWidth="1"/>
    <col min="3" max="3" width="11.81640625" customWidth="1"/>
    <col min="4" max="4" width="25.453125" style="43" customWidth="1"/>
    <col min="5" max="5" width="4.1796875" customWidth="1"/>
    <col min="6" max="6" width="7.1796875" customWidth="1"/>
  </cols>
  <sheetData>
    <row r="1" spans="1:10" ht="20" x14ac:dyDescent="0.4">
      <c r="A1" s="10" t="s">
        <v>166</v>
      </c>
    </row>
    <row r="3" spans="1:10" ht="15.5" x14ac:dyDescent="0.35">
      <c r="A3" s="6" t="s">
        <v>167</v>
      </c>
    </row>
    <row r="4" spans="1:10" x14ac:dyDescent="0.35">
      <c r="A4" s="14"/>
    </row>
    <row r="5" spans="1:10" s="12" customFormat="1" ht="240" customHeight="1" x14ac:dyDescent="0.35">
      <c r="A5" s="320" t="s">
        <v>168</v>
      </c>
      <c r="B5" s="320"/>
      <c r="C5" s="320"/>
      <c r="D5" s="320"/>
      <c r="E5" s="320"/>
      <c r="F5" s="11"/>
      <c r="G5" s="328" t="s">
        <v>89</v>
      </c>
      <c r="H5" s="328"/>
      <c r="I5" s="328"/>
      <c r="J5" s="328"/>
    </row>
    <row r="6" spans="1:10" s="12" customFormat="1" ht="93.75" customHeight="1" x14ac:dyDescent="0.35">
      <c r="A6" s="324" t="s">
        <v>160</v>
      </c>
      <c r="B6" s="324"/>
      <c r="C6" s="324"/>
      <c r="D6" s="324"/>
      <c r="E6" s="324"/>
      <c r="F6" s="11"/>
      <c r="G6" s="49"/>
      <c r="H6" s="49"/>
      <c r="I6" s="49"/>
      <c r="J6" s="49"/>
    </row>
    <row r="8" spans="1:10" ht="15.5" x14ac:dyDescent="0.35">
      <c r="A8" s="6" t="s">
        <v>169</v>
      </c>
    </row>
    <row r="9" spans="1:10" x14ac:dyDescent="0.35">
      <c r="A9" s="14"/>
    </row>
    <row r="10" spans="1:10" s="12" customFormat="1" ht="30.75" customHeight="1" x14ac:dyDescent="0.35">
      <c r="A10" s="320" t="s">
        <v>170</v>
      </c>
      <c r="B10" s="320"/>
      <c r="C10" s="320"/>
      <c r="D10" s="320"/>
      <c r="E10" s="320"/>
      <c r="F10" s="11"/>
      <c r="G10" s="326" t="s">
        <v>89</v>
      </c>
      <c r="H10" s="326"/>
      <c r="I10" s="326"/>
      <c r="J10" s="326"/>
    </row>
    <row r="11" spans="1:10" ht="120.75" customHeight="1" x14ac:dyDescent="0.35">
      <c r="A11" s="324" t="s">
        <v>160</v>
      </c>
      <c r="B11" s="324"/>
      <c r="C11" s="324"/>
      <c r="D11" s="324"/>
      <c r="E11" s="324"/>
      <c r="G11" s="326"/>
      <c r="H11" s="326"/>
      <c r="I11" s="326"/>
      <c r="J11" s="326"/>
    </row>
    <row r="13" spans="1:10" ht="15.5" x14ac:dyDescent="0.35">
      <c r="A13" s="6" t="s">
        <v>171</v>
      </c>
    </row>
    <row r="15" spans="1:10" x14ac:dyDescent="0.35">
      <c r="A15" s="327" t="s">
        <v>172</v>
      </c>
      <c r="B15" s="327"/>
      <c r="C15" s="327"/>
      <c r="D15" s="329"/>
      <c r="E15" s="329"/>
      <c r="G15" s="326" t="s">
        <v>89</v>
      </c>
      <c r="H15" s="326"/>
      <c r="I15" s="326"/>
      <c r="J15" s="326"/>
    </row>
    <row r="16" spans="1:10" ht="123.75" customHeight="1" x14ac:dyDescent="0.35">
      <c r="A16" s="324" t="s">
        <v>160</v>
      </c>
      <c r="B16" s="324"/>
      <c r="C16" s="324"/>
      <c r="D16" s="324"/>
      <c r="E16" s="324"/>
      <c r="G16" s="326"/>
      <c r="H16" s="326"/>
      <c r="I16" s="326"/>
      <c r="J16" s="326"/>
    </row>
  </sheetData>
  <mergeCells count="10">
    <mergeCell ref="A5:E5"/>
    <mergeCell ref="A10:E10"/>
    <mergeCell ref="G10:J11"/>
    <mergeCell ref="G15:J16"/>
    <mergeCell ref="A15:C15"/>
    <mergeCell ref="G5:J5"/>
    <mergeCell ref="A11:E11"/>
    <mergeCell ref="A16:E16"/>
    <mergeCell ref="D15:E15"/>
    <mergeCell ref="A6:E6"/>
  </mergeCells>
  <pageMargins left="0.7" right="0.7" top="0.75" bottom="0.75" header="0.3" footer="0.3"/>
  <pageSetup paperSize="9" scale="7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D26"/>
  <sheetViews>
    <sheetView showGridLines="0" zoomScale="80" zoomScaleNormal="80" zoomScaleSheetLayoutView="80" workbookViewId="0">
      <selection activeCell="A18" sqref="A18:B18"/>
    </sheetView>
  </sheetViews>
  <sheetFormatPr defaultColWidth="9.1796875" defaultRowHeight="14" x14ac:dyDescent="0.3"/>
  <cols>
    <col min="1" max="1" width="33.453125" style="5" customWidth="1"/>
    <col min="2" max="2" width="30.453125" style="40" customWidth="1"/>
    <col min="3" max="3" width="8.453125" style="5" customWidth="1"/>
    <col min="4" max="4" width="38.81640625" style="5" customWidth="1"/>
    <col min="5" max="16384" width="9.1796875" style="5"/>
  </cols>
  <sheetData>
    <row r="1" spans="1:4" ht="20" x14ac:dyDescent="0.4">
      <c r="A1" s="10" t="s">
        <v>173</v>
      </c>
    </row>
    <row r="2" spans="1:4" x14ac:dyDescent="0.3">
      <c r="A2" s="14"/>
    </row>
    <row r="3" spans="1:4" s="9" customFormat="1" ht="15.5" x14ac:dyDescent="0.35">
      <c r="A3" s="27" t="s">
        <v>174</v>
      </c>
      <c r="B3" s="41"/>
    </row>
    <row r="4" spans="1:4" x14ac:dyDescent="0.3">
      <c r="A4" s="1"/>
    </row>
    <row r="5" spans="1:4" ht="31.5" customHeight="1" x14ac:dyDescent="0.3">
      <c r="A5" s="320" t="s">
        <v>175</v>
      </c>
      <c r="B5" s="320"/>
      <c r="C5" s="26"/>
      <c r="D5" s="26"/>
    </row>
    <row r="6" spans="1:4" x14ac:dyDescent="0.3">
      <c r="A6" s="1"/>
    </row>
    <row r="7" spans="1:4" s="4" customFormat="1" x14ac:dyDescent="0.35">
      <c r="A7" s="36" t="s">
        <v>176</v>
      </c>
      <c r="B7" s="52"/>
      <c r="C7" s="20"/>
      <c r="D7" s="326" t="s">
        <v>89</v>
      </c>
    </row>
    <row r="8" spans="1:4" s="4" customFormat="1" x14ac:dyDescent="0.35">
      <c r="A8" s="37" t="s">
        <v>177</v>
      </c>
      <c r="B8" s="52"/>
      <c r="C8" s="20"/>
      <c r="D8" s="326"/>
    </row>
    <row r="9" spans="1:4" x14ac:dyDescent="0.3">
      <c r="A9" s="38" t="s">
        <v>178</v>
      </c>
      <c r="B9" s="53"/>
      <c r="C9" s="21"/>
      <c r="D9" s="326"/>
    </row>
    <row r="10" spans="1:4" ht="121.5" customHeight="1" x14ac:dyDescent="0.3">
      <c r="A10" s="324" t="s">
        <v>160</v>
      </c>
      <c r="B10" s="324"/>
      <c r="C10" s="21"/>
      <c r="D10" s="326"/>
    </row>
    <row r="11" spans="1:4" x14ac:dyDescent="0.3">
      <c r="A11" s="21"/>
      <c r="B11" s="39"/>
      <c r="C11" s="21"/>
      <c r="D11" s="33"/>
    </row>
    <row r="12" spans="1:4" s="6" customFormat="1" ht="15.5" x14ac:dyDescent="0.35">
      <c r="A12" s="34" t="s">
        <v>179</v>
      </c>
      <c r="B12" s="42"/>
      <c r="C12" s="34"/>
      <c r="D12" s="35"/>
    </row>
    <row r="13" spans="1:4" x14ac:dyDescent="0.3">
      <c r="A13" s="21"/>
      <c r="B13" s="39"/>
      <c r="C13" s="21"/>
      <c r="D13" s="33"/>
    </row>
    <row r="14" spans="1:4" x14ac:dyDescent="0.3">
      <c r="A14" s="330" t="s">
        <v>180</v>
      </c>
      <c r="B14" s="330"/>
      <c r="C14" s="330"/>
      <c r="D14" s="330"/>
    </row>
    <row r="15" spans="1:4" x14ac:dyDescent="0.3">
      <c r="A15" s="22"/>
      <c r="B15" s="39"/>
      <c r="C15" s="21"/>
      <c r="D15" s="21"/>
    </row>
    <row r="16" spans="1:4" s="4" customFormat="1" x14ac:dyDescent="0.35">
      <c r="A16" s="36" t="s">
        <v>176</v>
      </c>
      <c r="B16" s="54"/>
      <c r="C16" s="20"/>
      <c r="D16" s="326" t="s">
        <v>89</v>
      </c>
    </row>
    <row r="17" spans="1:4" x14ac:dyDescent="0.3">
      <c r="A17" s="36" t="s">
        <v>181</v>
      </c>
      <c r="B17" s="55"/>
      <c r="C17" s="21"/>
      <c r="D17" s="326"/>
    </row>
    <row r="18" spans="1:4" ht="118" customHeight="1" x14ac:dyDescent="0.3">
      <c r="A18" s="324" t="s">
        <v>160</v>
      </c>
      <c r="B18" s="324"/>
      <c r="C18" s="21"/>
      <c r="D18" s="326"/>
    </row>
    <row r="19" spans="1:4" x14ac:dyDescent="0.3">
      <c r="A19" s="21"/>
      <c r="B19" s="39"/>
      <c r="C19" s="21"/>
      <c r="D19" s="21"/>
    </row>
    <row r="20" spans="1:4" s="6" customFormat="1" ht="15.5" x14ac:dyDescent="0.35">
      <c r="A20" s="34" t="s">
        <v>182</v>
      </c>
      <c r="B20" s="42"/>
      <c r="C20" s="34"/>
      <c r="D20" s="34"/>
    </row>
    <row r="21" spans="1:4" x14ac:dyDescent="0.3">
      <c r="A21" s="21"/>
      <c r="B21" s="39"/>
      <c r="C21" s="21"/>
      <c r="D21" s="21"/>
    </row>
    <row r="22" spans="1:4" x14ac:dyDescent="0.3">
      <c r="A22" s="330" t="s">
        <v>183</v>
      </c>
      <c r="B22" s="330"/>
      <c r="C22" s="330"/>
      <c r="D22" s="330"/>
    </row>
    <row r="24" spans="1:4" x14ac:dyDescent="0.3">
      <c r="A24" s="36" t="s">
        <v>176</v>
      </c>
      <c r="B24" s="54"/>
      <c r="C24" s="20"/>
      <c r="D24" s="326" t="s">
        <v>89</v>
      </c>
    </row>
    <row r="25" spans="1:4" x14ac:dyDescent="0.3">
      <c r="A25" s="36" t="s">
        <v>184</v>
      </c>
      <c r="B25" s="55"/>
      <c r="C25" s="20"/>
      <c r="D25" s="326"/>
    </row>
    <row r="26" spans="1:4" ht="115.5" customHeight="1" x14ac:dyDescent="0.3">
      <c r="A26" s="324" t="s">
        <v>160</v>
      </c>
      <c r="B26" s="324"/>
      <c r="C26" s="21"/>
      <c r="D26" s="326"/>
    </row>
  </sheetData>
  <mergeCells count="9">
    <mergeCell ref="A5:B5"/>
    <mergeCell ref="A14:D14"/>
    <mergeCell ref="A22:D22"/>
    <mergeCell ref="D24:D26"/>
    <mergeCell ref="D7:D10"/>
    <mergeCell ref="D16:D18"/>
    <mergeCell ref="A10:B10"/>
    <mergeCell ref="A18:B18"/>
    <mergeCell ref="A26:B26"/>
  </mergeCells>
  <pageMargins left="0.7" right="0.7" top="0.75" bottom="0.75" header="0.3" footer="0.3"/>
  <pageSetup paperSize="9" scale="7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219F-9D87-4FD6-82ED-EE2A2ECED40A}">
  <sheetPr codeName="Sheet14"/>
  <dimension ref="A1:G35"/>
  <sheetViews>
    <sheetView showGridLines="0" workbookViewId="0">
      <selection activeCell="A24" sqref="A24"/>
    </sheetView>
  </sheetViews>
  <sheetFormatPr defaultRowHeight="14.5" x14ac:dyDescent="0.35"/>
  <cols>
    <col min="1" max="1" width="31.26953125" customWidth="1"/>
    <col min="2" max="2" width="23.81640625" customWidth="1"/>
    <col min="3" max="3" width="8.453125" customWidth="1"/>
    <col min="4" max="4" width="33.81640625" customWidth="1"/>
  </cols>
  <sheetData>
    <row r="1" spans="1:4" ht="11.25" customHeight="1" x14ac:dyDescent="0.35"/>
    <row r="2" spans="1:4" ht="0.75" customHeight="1" x14ac:dyDescent="0.35">
      <c r="A2" s="197"/>
      <c r="B2" s="197"/>
      <c r="C2" s="21"/>
      <c r="D2" s="196"/>
    </row>
    <row r="3" spans="1:4" ht="15.75" customHeight="1" x14ac:dyDescent="0.35">
      <c r="A3" s="197"/>
      <c r="B3" s="197"/>
      <c r="C3" s="21"/>
      <c r="D3" s="198"/>
    </row>
    <row r="4" spans="1:4" ht="18" customHeight="1" x14ac:dyDescent="0.35">
      <c r="A4" s="34" t="s">
        <v>191</v>
      </c>
      <c r="B4" s="42"/>
      <c r="C4" s="34"/>
      <c r="D4" s="34"/>
    </row>
    <row r="5" spans="1:4" ht="6.75" customHeight="1" x14ac:dyDescent="0.35">
      <c r="A5" s="5"/>
      <c r="B5" s="40"/>
      <c r="C5" s="5"/>
      <c r="D5" s="5"/>
    </row>
    <row r="6" spans="1:4" ht="45.75" customHeight="1" x14ac:dyDescent="0.35">
      <c r="A6" s="331" t="s">
        <v>192</v>
      </c>
      <c r="B6" s="333" t="s">
        <v>216</v>
      </c>
      <c r="C6" s="20"/>
      <c r="D6" s="326"/>
    </row>
    <row r="7" spans="1:4" ht="0.75" customHeight="1" x14ac:dyDescent="0.35">
      <c r="A7" s="332"/>
      <c r="B7" s="334"/>
      <c r="C7" s="20"/>
      <c r="D7" s="326"/>
    </row>
    <row r="8" spans="1:4" ht="27.75" customHeight="1" x14ac:dyDescent="0.35">
      <c r="A8" s="335"/>
      <c r="B8" s="335"/>
      <c r="C8" s="21"/>
      <c r="D8" s="326"/>
    </row>
    <row r="9" spans="1:4" ht="0.75" customHeight="1" x14ac:dyDescent="0.35">
      <c r="A9" s="195"/>
      <c r="B9" s="195"/>
      <c r="C9" s="21"/>
      <c r="D9" s="196"/>
    </row>
    <row r="10" spans="1:4" ht="0.75" customHeight="1" x14ac:dyDescent="0.35">
      <c r="A10" s="197"/>
      <c r="B10" s="197"/>
      <c r="C10" s="21"/>
      <c r="D10" s="198"/>
    </row>
    <row r="11" spans="1:4" ht="0.75" customHeight="1" x14ac:dyDescent="0.35">
      <c r="A11" s="197"/>
      <c r="B11" s="197"/>
      <c r="C11" s="21"/>
      <c r="D11" s="198"/>
    </row>
    <row r="12" spans="1:4" ht="0.75" customHeight="1" x14ac:dyDescent="0.35">
      <c r="A12" s="197"/>
      <c r="B12" s="197"/>
      <c r="C12" s="21"/>
      <c r="D12" s="198"/>
    </row>
    <row r="13" spans="1:4" ht="12.75" customHeight="1" x14ac:dyDescent="0.35">
      <c r="A13" s="197"/>
      <c r="B13" s="197"/>
      <c r="C13" s="21"/>
      <c r="D13" s="198"/>
    </row>
    <row r="14" spans="1:4" ht="0.75" customHeight="1" x14ac:dyDescent="0.35">
      <c r="A14" s="197"/>
      <c r="B14" s="197"/>
      <c r="C14" s="21"/>
      <c r="D14" s="198"/>
    </row>
    <row r="15" spans="1:4" ht="0.75" customHeight="1" x14ac:dyDescent="0.35">
      <c r="A15" s="197"/>
      <c r="B15" s="197"/>
      <c r="C15" s="21"/>
      <c r="D15" s="198"/>
    </row>
    <row r="16" spans="1:4" ht="9" customHeight="1" x14ac:dyDescent="0.35">
      <c r="A16" s="197"/>
      <c r="B16" s="197"/>
      <c r="C16" s="21"/>
      <c r="D16" s="198"/>
    </row>
    <row r="17" spans="1:7" ht="0.75" customHeight="1" x14ac:dyDescent="0.35">
      <c r="A17" s="197"/>
      <c r="G17" s="197"/>
    </row>
    <row r="18" spans="1:7" ht="2.25" hidden="1" customHeight="1" x14ac:dyDescent="0.35">
      <c r="A18" s="324"/>
      <c r="B18" s="324"/>
      <c r="C18" s="21"/>
      <c r="D18" s="236"/>
    </row>
    <row r="19" spans="1:7" x14ac:dyDescent="0.35">
      <c r="A19" s="21"/>
      <c r="B19" s="39"/>
      <c r="C19" s="21"/>
      <c r="D19" s="21"/>
    </row>
    <row r="20" spans="1:7" ht="15.5" x14ac:dyDescent="0.35">
      <c r="A20" s="34" t="s">
        <v>185</v>
      </c>
      <c r="B20" s="42"/>
      <c r="C20" s="34"/>
      <c r="D20" s="34"/>
    </row>
    <row r="21" spans="1:7" ht="28.5" customHeight="1" x14ac:dyDescent="0.35">
      <c r="A21" s="330" t="s">
        <v>214</v>
      </c>
      <c r="B21" s="330"/>
      <c r="C21" s="330"/>
      <c r="D21" s="330"/>
    </row>
    <row r="22" spans="1:7" ht="6.75" customHeight="1" x14ac:dyDescent="0.35">
      <c r="A22" s="5"/>
      <c r="B22" s="40"/>
      <c r="C22" s="5"/>
      <c r="D22" s="5"/>
    </row>
    <row r="23" spans="1:7" ht="35.25" customHeight="1" x14ac:dyDescent="0.35">
      <c r="A23" s="36" t="s">
        <v>215</v>
      </c>
      <c r="B23" s="54"/>
      <c r="C23" s="20"/>
      <c r="D23" s="326"/>
    </row>
    <row r="24" spans="1:7" ht="32.25" customHeight="1" x14ac:dyDescent="0.35">
      <c r="A24" s="217"/>
      <c r="B24" s="55"/>
      <c r="C24" s="20"/>
      <c r="D24" s="326"/>
    </row>
    <row r="25" spans="1:7" ht="5.25" hidden="1" customHeight="1" x14ac:dyDescent="0.35">
      <c r="A25" s="324"/>
      <c r="B25" s="324"/>
      <c r="C25" s="21"/>
      <c r="D25" s="326"/>
    </row>
    <row r="28" spans="1:7" ht="15.5" x14ac:dyDescent="0.35">
      <c r="A28" s="34" t="s">
        <v>186</v>
      </c>
      <c r="B28" s="42"/>
      <c r="C28" s="34"/>
      <c r="D28" s="34"/>
    </row>
    <row r="29" spans="1:7" ht="6.75" customHeight="1" x14ac:dyDescent="0.35">
      <c r="A29" s="5"/>
      <c r="B29" s="40"/>
      <c r="C29" s="5"/>
      <c r="D29" s="5"/>
    </row>
    <row r="30" spans="1:7" ht="30" customHeight="1" x14ac:dyDescent="0.35">
      <c r="A30" s="331" t="s">
        <v>187</v>
      </c>
      <c r="B30" s="333" t="s">
        <v>188</v>
      </c>
      <c r="C30" s="20"/>
      <c r="D30" s="326"/>
    </row>
    <row r="31" spans="1:7" ht="34.5" customHeight="1" x14ac:dyDescent="0.35">
      <c r="A31" s="332"/>
      <c r="B31" s="334"/>
      <c r="C31" s="20"/>
      <c r="D31" s="326"/>
    </row>
    <row r="32" spans="1:7" ht="0.75" customHeight="1" x14ac:dyDescent="0.35">
      <c r="A32" s="335"/>
      <c r="B32" s="335"/>
      <c r="C32" s="21"/>
      <c r="D32" s="322"/>
    </row>
    <row r="33" spans="1:5" ht="1.5" customHeight="1" x14ac:dyDescent="0.35">
      <c r="A33" s="195"/>
      <c r="B33" s="195"/>
      <c r="C33" s="21"/>
      <c r="D33" s="198"/>
      <c r="E33" s="199"/>
    </row>
    <row r="34" spans="1:5" ht="0.75" hidden="1" customHeight="1" x14ac:dyDescent="0.35">
      <c r="A34" s="195"/>
      <c r="B34" s="195"/>
      <c r="C34" s="21"/>
      <c r="D34" s="196"/>
      <c r="E34" s="199"/>
    </row>
    <row r="35" spans="1:5" x14ac:dyDescent="0.35">
      <c r="D35" s="200"/>
      <c r="E35" s="199"/>
    </row>
  </sheetData>
  <mergeCells count="12">
    <mergeCell ref="D30:D32"/>
    <mergeCell ref="A32:B32"/>
    <mergeCell ref="A30:A31"/>
    <mergeCell ref="B30:B31"/>
    <mergeCell ref="D23:D25"/>
    <mergeCell ref="A25:B25"/>
    <mergeCell ref="A21:D21"/>
    <mergeCell ref="A6:A7"/>
    <mergeCell ref="B6:B7"/>
    <mergeCell ref="D6:D8"/>
    <mergeCell ref="A8:B8"/>
    <mergeCell ref="A18:B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G25"/>
  <sheetViews>
    <sheetView showGridLines="0" zoomScale="80" zoomScaleNormal="80" zoomScaleSheetLayoutView="100" workbookViewId="0">
      <selection activeCell="C11" sqref="C11"/>
    </sheetView>
  </sheetViews>
  <sheetFormatPr defaultColWidth="8.81640625" defaultRowHeight="14.5" x14ac:dyDescent="0.35"/>
  <cols>
    <col min="1" max="1" width="33.81640625" style="12" customWidth="1"/>
    <col min="2" max="2" width="11.81640625" customWidth="1"/>
    <col min="3" max="3" width="63" customWidth="1"/>
    <col min="7" max="7" width="63" style="5" hidden="1" customWidth="1"/>
  </cols>
  <sheetData>
    <row r="2" spans="1:7" s="9" customFormat="1" ht="66.75" customHeight="1" x14ac:dyDescent="0.35">
      <c r="A2" s="243" t="s">
        <v>202</v>
      </c>
      <c r="B2" s="243"/>
      <c r="C2" s="243"/>
    </row>
    <row r="3" spans="1:7" s="27" customFormat="1" ht="6.75" customHeight="1" x14ac:dyDescent="0.4">
      <c r="A3" s="245"/>
      <c r="B3" s="245"/>
      <c r="C3" s="245"/>
    </row>
    <row r="4" spans="1:7" s="27" customFormat="1" ht="20" x14ac:dyDescent="0.4">
      <c r="A4" s="185"/>
      <c r="B4" s="201"/>
      <c r="C4" s="188"/>
    </row>
    <row r="5" spans="1:7" s="27" customFormat="1" ht="20" x14ac:dyDescent="0.4">
      <c r="A5" s="185" t="s">
        <v>194</v>
      </c>
      <c r="B5" s="184"/>
      <c r="C5" s="188"/>
    </row>
    <row r="6" spans="1:7" s="27" customFormat="1" ht="20" x14ac:dyDescent="0.4">
      <c r="A6" s="185"/>
      <c r="B6" s="184"/>
      <c r="C6" s="188"/>
    </row>
    <row r="7" spans="1:7" s="27" customFormat="1" ht="30" customHeight="1" x14ac:dyDescent="0.4">
      <c r="A7" s="186"/>
      <c r="B7" s="187"/>
      <c r="C7" s="189"/>
    </row>
    <row r="8" spans="1:7" ht="20.149999999999999" customHeight="1" x14ac:dyDescent="0.35">
      <c r="A8" s="244" t="s">
        <v>0</v>
      </c>
      <c r="B8" s="244"/>
      <c r="C8" s="244"/>
      <c r="G8" s="14" t="s">
        <v>1</v>
      </c>
    </row>
    <row r="9" spans="1:7" ht="20.149999999999999" customHeight="1" x14ac:dyDescent="0.35">
      <c r="A9" s="240" t="s">
        <v>2</v>
      </c>
      <c r="B9" s="240"/>
      <c r="C9" s="78"/>
    </row>
    <row r="10" spans="1:7" ht="20.149999999999999" customHeight="1" x14ac:dyDescent="0.35">
      <c r="A10" s="240" t="s">
        <v>3</v>
      </c>
      <c r="B10" s="240"/>
      <c r="C10" s="78"/>
    </row>
    <row r="11" spans="1:7" ht="20.149999999999999" customHeight="1" x14ac:dyDescent="0.35">
      <c r="A11" s="240" t="s">
        <v>4</v>
      </c>
      <c r="B11" s="240"/>
      <c r="C11" s="78"/>
      <c r="G11" s="16" t="s">
        <v>5</v>
      </c>
    </row>
    <row r="12" spans="1:7" ht="20.149999999999999" customHeight="1" x14ac:dyDescent="0.35">
      <c r="A12" s="240" t="s">
        <v>6</v>
      </c>
      <c r="B12" s="240"/>
      <c r="C12" s="86"/>
      <c r="G12" s="16"/>
    </row>
    <row r="13" spans="1:7" ht="20.149999999999999" customHeight="1" x14ac:dyDescent="0.35">
      <c r="A13" s="240" t="s">
        <v>7</v>
      </c>
      <c r="B13" s="240"/>
      <c r="C13" s="86"/>
      <c r="G13" s="16"/>
    </row>
    <row r="14" spans="1:7" ht="20.149999999999999" customHeight="1" x14ac:dyDescent="0.35">
      <c r="A14" s="240" t="s">
        <v>8</v>
      </c>
      <c r="B14" s="240"/>
      <c r="C14" s="86"/>
      <c r="G14" s="16"/>
    </row>
    <row r="15" spans="1:7" ht="20.149999999999999" customHeight="1" x14ac:dyDescent="0.35">
      <c r="A15" s="242"/>
      <c r="B15" s="242"/>
      <c r="C15" s="182"/>
      <c r="G15" s="16"/>
    </row>
    <row r="16" spans="1:7" ht="20.149999999999999" customHeight="1" x14ac:dyDescent="0.35">
      <c r="A16" s="242" t="s">
        <v>9</v>
      </c>
      <c r="B16" s="242"/>
      <c r="C16" s="183"/>
      <c r="G16" s="16"/>
    </row>
    <row r="17" spans="1:7" ht="20.149999999999999" customHeight="1" x14ac:dyDescent="0.35">
      <c r="A17" s="240" t="s">
        <v>10</v>
      </c>
      <c r="B17" s="240"/>
      <c r="C17" s="79"/>
      <c r="G17" s="16" t="s">
        <v>11</v>
      </c>
    </row>
    <row r="18" spans="1:7" ht="20.149999999999999" customHeight="1" x14ac:dyDescent="0.35">
      <c r="A18" s="240" t="s">
        <v>12</v>
      </c>
      <c r="B18" s="240"/>
      <c r="C18" s="80"/>
    </row>
    <row r="19" spans="1:7" ht="20.149999999999999" customHeight="1" x14ac:dyDescent="0.35">
      <c r="A19" s="240" t="s">
        <v>13</v>
      </c>
      <c r="B19" s="240"/>
      <c r="C19" s="79"/>
    </row>
    <row r="20" spans="1:7" ht="20.149999999999999" customHeight="1" x14ac:dyDescent="0.35">
      <c r="A20" s="240" t="s">
        <v>14</v>
      </c>
      <c r="B20" s="240"/>
      <c r="C20" s="87" t="e">
        <f>(C18*3517)/C14</f>
        <v>#DIV/0!</v>
      </c>
    </row>
    <row r="21" spans="1:7" ht="30.75" customHeight="1" x14ac:dyDescent="0.35">
      <c r="A21" s="241" t="s">
        <v>15</v>
      </c>
      <c r="B21" s="241"/>
      <c r="C21" s="82"/>
    </row>
    <row r="22" spans="1:7" ht="20.149999999999999" customHeight="1" x14ac:dyDescent="0.35">
      <c r="A22" s="241" t="s">
        <v>209</v>
      </c>
      <c r="B22" s="241"/>
      <c r="C22" s="83"/>
    </row>
    <row r="23" spans="1:7" ht="20.149999999999999" customHeight="1" x14ac:dyDescent="0.35">
      <c r="A23" s="241" t="s">
        <v>16</v>
      </c>
      <c r="B23" s="241"/>
      <c r="C23" s="81"/>
    </row>
    <row r="24" spans="1:7" ht="20.149999999999999" customHeight="1" x14ac:dyDescent="0.35">
      <c r="A24" s="241" t="s">
        <v>17</v>
      </c>
      <c r="B24" s="241"/>
      <c r="C24" s="84"/>
    </row>
    <row r="25" spans="1:7" ht="20.149999999999999" customHeight="1" x14ac:dyDescent="0.35">
      <c r="A25" s="240" t="s">
        <v>193</v>
      </c>
      <c r="B25" s="240"/>
      <c r="C25" s="85"/>
    </row>
  </sheetData>
  <mergeCells count="20">
    <mergeCell ref="A2:C2"/>
    <mergeCell ref="A8:C8"/>
    <mergeCell ref="A9:B9"/>
    <mergeCell ref="A10:B10"/>
    <mergeCell ref="A24:B24"/>
    <mergeCell ref="A11:B11"/>
    <mergeCell ref="A12:B12"/>
    <mergeCell ref="A13:B13"/>
    <mergeCell ref="A14:B14"/>
    <mergeCell ref="A3:C3"/>
    <mergeCell ref="A25:B25"/>
    <mergeCell ref="A23:B23"/>
    <mergeCell ref="A15:B15"/>
    <mergeCell ref="A17:B17"/>
    <mergeCell ref="A18:B18"/>
    <mergeCell ref="A19:B19"/>
    <mergeCell ref="A20:B20"/>
    <mergeCell ref="A21:B21"/>
    <mergeCell ref="A22:B22"/>
    <mergeCell ref="A16:B16"/>
  </mergeCells>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AB91C-D9DB-4BBE-953E-B8B75547A611}">
  <sheetPr codeName="Sheet13"/>
  <dimension ref="A1:E6"/>
  <sheetViews>
    <sheetView showGridLines="0" workbookViewId="0">
      <selection activeCell="C3" sqref="C3"/>
    </sheetView>
  </sheetViews>
  <sheetFormatPr defaultColWidth="9.1796875" defaultRowHeight="15.5" x14ac:dyDescent="0.35"/>
  <cols>
    <col min="1" max="1" width="19" style="202" customWidth="1"/>
    <col min="2" max="2" width="16.54296875" style="202" customWidth="1"/>
    <col min="3" max="3" width="17.7265625" style="202" customWidth="1"/>
    <col min="4" max="4" width="19.7265625" style="202" customWidth="1"/>
    <col min="5" max="5" width="22.54296875" style="202" customWidth="1"/>
    <col min="6" max="16384" width="9.1796875" style="202"/>
  </cols>
  <sheetData>
    <row r="1" spans="1:5" ht="11.25" customHeight="1" x14ac:dyDescent="0.35"/>
    <row r="2" spans="1:5" ht="32.25" customHeight="1" x14ac:dyDescent="0.35">
      <c r="A2" s="205" t="s">
        <v>195</v>
      </c>
      <c r="B2" s="206" t="s">
        <v>196</v>
      </c>
      <c r="C2" s="206" t="s">
        <v>198</v>
      </c>
      <c r="D2" s="206" t="s">
        <v>86</v>
      </c>
      <c r="E2" s="206" t="s">
        <v>87</v>
      </c>
    </row>
    <row r="3" spans="1:5" ht="61.5" customHeight="1" x14ac:dyDescent="0.35">
      <c r="A3" s="204" t="s">
        <v>197</v>
      </c>
      <c r="B3" s="207">
        <v>0.4</v>
      </c>
      <c r="C3" s="203">
        <v>0.5</v>
      </c>
      <c r="D3" s="203">
        <v>0.55000000000000004</v>
      </c>
      <c r="E3" s="203">
        <v>0.6</v>
      </c>
    </row>
    <row r="4" spans="1:5" ht="52.5" customHeight="1" x14ac:dyDescent="0.35">
      <c r="A4" s="246" t="s">
        <v>199</v>
      </c>
      <c r="B4" s="247"/>
      <c r="C4" s="247"/>
      <c r="D4" s="247"/>
      <c r="E4" s="248"/>
    </row>
    <row r="5" spans="1:5" ht="7.5" customHeight="1" x14ac:dyDescent="0.35">
      <c r="A5" s="249"/>
      <c r="B5" s="250"/>
      <c r="C5" s="250"/>
      <c r="D5" s="250"/>
      <c r="E5" s="251"/>
    </row>
    <row r="6" spans="1:5" ht="27.75" customHeight="1" x14ac:dyDescent="0.35">
      <c r="A6" s="252" t="s">
        <v>200</v>
      </c>
      <c r="B6" s="252"/>
      <c r="C6" s="252"/>
      <c r="D6" s="252"/>
      <c r="E6" s="252"/>
    </row>
  </sheetData>
  <mergeCells count="3">
    <mergeCell ref="A4:E4"/>
    <mergeCell ref="A5:E5"/>
    <mergeCell ref="A6:E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M47"/>
  <sheetViews>
    <sheetView showGridLines="0" topLeftCell="A5" zoomScale="85" zoomScaleNormal="85" workbookViewId="0">
      <selection activeCell="K19" sqref="K19"/>
    </sheetView>
  </sheetViews>
  <sheetFormatPr defaultColWidth="9.1796875" defaultRowHeight="14" x14ac:dyDescent="0.3"/>
  <cols>
    <col min="1" max="1" width="2.54296875" style="5" customWidth="1"/>
    <col min="2" max="2" width="34.1796875" style="5" customWidth="1"/>
    <col min="3" max="6" width="25.7265625" style="5" customWidth="1"/>
    <col min="7" max="7" width="49.54296875" style="5" hidden="1" customWidth="1"/>
    <col min="8" max="8" width="4.54296875" style="5" customWidth="1"/>
    <col min="9" max="9" width="33.81640625" style="5" customWidth="1"/>
    <col min="10" max="13" width="25.7265625" style="5" customWidth="1"/>
    <col min="14" max="16384" width="9.1796875" style="5"/>
  </cols>
  <sheetData>
    <row r="1" spans="2:13" ht="8.25" customHeight="1" x14ac:dyDescent="0.3"/>
    <row r="2" spans="2:13" ht="24" customHeight="1" thickBot="1" x14ac:dyDescent="0.35">
      <c r="B2" s="283" t="s">
        <v>236</v>
      </c>
      <c r="C2" s="283"/>
      <c r="D2" s="283"/>
      <c r="E2" s="283"/>
      <c r="F2" s="283"/>
      <c r="I2" s="283" t="s">
        <v>233</v>
      </c>
      <c r="J2" s="283"/>
      <c r="K2" s="283"/>
      <c r="L2" s="283"/>
      <c r="M2" s="283"/>
    </row>
    <row r="3" spans="2:13" ht="29.5" thickBot="1" x14ac:dyDescent="0.4">
      <c r="B3" s="229" t="s">
        <v>18</v>
      </c>
      <c r="C3" s="230" t="s">
        <v>19</v>
      </c>
      <c r="D3" s="231" t="s">
        <v>20</v>
      </c>
      <c r="E3" s="231" t="s">
        <v>21</v>
      </c>
      <c r="F3" s="232" t="s">
        <v>22</v>
      </c>
      <c r="I3" s="229" t="s">
        <v>18</v>
      </c>
      <c r="J3" s="230" t="s">
        <v>19</v>
      </c>
      <c r="K3" s="231" t="s">
        <v>20</v>
      </c>
      <c r="L3" s="231" t="s">
        <v>21</v>
      </c>
      <c r="M3" s="232" t="s">
        <v>22</v>
      </c>
    </row>
    <row r="4" spans="2:13" ht="15" thickBot="1" x14ac:dyDescent="0.4">
      <c r="B4" s="284" t="s">
        <v>23</v>
      </c>
      <c r="C4" s="296"/>
      <c r="D4" s="296"/>
      <c r="E4" s="296"/>
      <c r="F4" s="297"/>
      <c r="I4" s="284" t="s">
        <v>23</v>
      </c>
      <c r="J4" s="285"/>
      <c r="K4" s="285"/>
      <c r="L4" s="285"/>
      <c r="M4" s="286"/>
    </row>
    <row r="5" spans="2:13" ht="14.5" x14ac:dyDescent="0.35">
      <c r="B5" s="115" t="s">
        <v>24</v>
      </c>
      <c r="C5" s="116">
        <v>165</v>
      </c>
      <c r="D5" s="117">
        <v>155</v>
      </c>
      <c r="E5" s="118">
        <v>140</v>
      </c>
      <c r="F5" s="168">
        <v>115</v>
      </c>
      <c r="I5" s="115" t="s">
        <v>24</v>
      </c>
      <c r="J5" s="156">
        <v>120</v>
      </c>
      <c r="K5" s="154">
        <v>100</v>
      </c>
      <c r="L5" s="151">
        <v>90</v>
      </c>
      <c r="M5" s="152">
        <f>K5/0.5*0.4</f>
        <v>80</v>
      </c>
    </row>
    <row r="6" spans="2:13" ht="14.5" x14ac:dyDescent="0.35">
      <c r="B6" s="115" t="s">
        <v>25</v>
      </c>
      <c r="C6" s="119">
        <v>150</v>
      </c>
      <c r="D6" s="120">
        <v>135</v>
      </c>
      <c r="E6" s="121">
        <v>120</v>
      </c>
      <c r="F6" s="169">
        <v>100</v>
      </c>
      <c r="I6" s="115" t="s">
        <v>25</v>
      </c>
      <c r="J6" s="156">
        <v>105</v>
      </c>
      <c r="K6" s="155">
        <v>90</v>
      </c>
      <c r="L6" s="150">
        <v>80</v>
      </c>
      <c r="M6" s="153">
        <v>75</v>
      </c>
    </row>
    <row r="7" spans="2:13" ht="14.5" x14ac:dyDescent="0.35">
      <c r="B7" s="115" t="s">
        <v>26</v>
      </c>
      <c r="C7" s="119">
        <v>270</v>
      </c>
      <c r="D7" s="120">
        <v>230</v>
      </c>
      <c r="E7" s="121">
        <v>220</v>
      </c>
      <c r="F7" s="169">
        <v>190</v>
      </c>
      <c r="I7" s="115" t="s">
        <v>26</v>
      </c>
      <c r="J7" s="156">
        <v>180</v>
      </c>
      <c r="K7" s="155">
        <f>230*0.65</f>
        <v>149.5</v>
      </c>
      <c r="L7" s="150">
        <f t="shared" ref="L7:L9" si="0">K7/0.5*0.45</f>
        <v>134.55000000000001</v>
      </c>
      <c r="M7" s="153">
        <f t="shared" ref="M7:M9" si="1">K7/0.5*0.4</f>
        <v>119.60000000000001</v>
      </c>
    </row>
    <row r="8" spans="2:13" ht="14.5" x14ac:dyDescent="0.35">
      <c r="B8" s="115" t="s">
        <v>27</v>
      </c>
      <c r="C8" s="119">
        <v>200</v>
      </c>
      <c r="D8" s="120">
        <v>180</v>
      </c>
      <c r="E8" s="121">
        <v>160</v>
      </c>
      <c r="F8" s="169">
        <v>140</v>
      </c>
      <c r="I8" s="115" t="s">
        <v>27</v>
      </c>
      <c r="J8" s="156">
        <v>145</v>
      </c>
      <c r="K8" s="155">
        <f>185*0.65</f>
        <v>120.25</v>
      </c>
      <c r="L8" s="150">
        <v>110</v>
      </c>
      <c r="M8" s="153">
        <v>95</v>
      </c>
    </row>
    <row r="9" spans="2:13" ht="15" thickBot="1" x14ac:dyDescent="0.4">
      <c r="B9" s="221" t="s">
        <v>28</v>
      </c>
      <c r="C9" s="220">
        <v>300</v>
      </c>
      <c r="D9" s="222">
        <v>240</v>
      </c>
      <c r="E9" s="223">
        <v>210</v>
      </c>
      <c r="F9" s="224">
        <v>160</v>
      </c>
      <c r="I9" s="221" t="s">
        <v>28</v>
      </c>
      <c r="J9" s="228">
        <v>190</v>
      </c>
      <c r="K9" s="225">
        <v>160</v>
      </c>
      <c r="L9" s="226">
        <f t="shared" si="0"/>
        <v>144</v>
      </c>
      <c r="M9" s="227">
        <f t="shared" si="1"/>
        <v>128</v>
      </c>
    </row>
    <row r="10" spans="2:13" ht="15" thickBot="1" x14ac:dyDescent="0.4">
      <c r="B10" s="287" t="s">
        <v>29</v>
      </c>
      <c r="C10" s="298"/>
      <c r="D10" s="298"/>
      <c r="E10" s="298"/>
      <c r="F10" s="299"/>
      <c r="I10" s="287" t="s">
        <v>29</v>
      </c>
      <c r="J10" s="288"/>
      <c r="K10" s="288"/>
      <c r="L10" s="288"/>
      <c r="M10" s="289"/>
    </row>
    <row r="11" spans="2:13" ht="14.5" x14ac:dyDescent="0.35">
      <c r="B11" s="115" t="s">
        <v>30</v>
      </c>
      <c r="C11" s="122">
        <v>150</v>
      </c>
      <c r="D11" s="117">
        <v>130</v>
      </c>
      <c r="E11" s="118">
        <v>120</v>
      </c>
      <c r="F11" s="168">
        <v>90</v>
      </c>
      <c r="I11" s="115" t="s">
        <v>30</v>
      </c>
      <c r="J11" s="122"/>
      <c r="K11" s="117"/>
      <c r="L11" s="118"/>
      <c r="M11" s="168"/>
    </row>
    <row r="12" spans="2:13" ht="14.5" x14ac:dyDescent="0.35">
      <c r="B12" s="115" t="s">
        <v>31</v>
      </c>
      <c r="C12" s="123">
        <v>130</v>
      </c>
      <c r="D12" s="120">
        <v>110</v>
      </c>
      <c r="E12" s="121">
        <v>100</v>
      </c>
      <c r="F12" s="169">
        <v>80</v>
      </c>
      <c r="I12" s="115" t="s">
        <v>31</v>
      </c>
      <c r="J12" s="123"/>
      <c r="K12" s="120"/>
      <c r="L12" s="121"/>
      <c r="M12" s="169"/>
    </row>
    <row r="13" spans="2:13" ht="14.5" x14ac:dyDescent="0.35">
      <c r="B13" s="115" t="s">
        <v>32</v>
      </c>
      <c r="C13" s="119">
        <v>70</v>
      </c>
      <c r="D13" s="120">
        <v>60</v>
      </c>
      <c r="E13" s="121">
        <v>50</v>
      </c>
      <c r="F13" s="169">
        <v>40</v>
      </c>
      <c r="I13" s="115" t="s">
        <v>32</v>
      </c>
      <c r="J13" s="119"/>
      <c r="K13" s="120" t="s">
        <v>33</v>
      </c>
      <c r="L13" s="121"/>
      <c r="M13" s="169"/>
    </row>
    <row r="14" spans="2:13" ht="14.5" x14ac:dyDescent="0.35">
      <c r="B14" s="115" t="s">
        <v>34</v>
      </c>
      <c r="C14" s="119">
        <v>45</v>
      </c>
      <c r="D14" s="120">
        <v>40</v>
      </c>
      <c r="E14" s="121">
        <v>35</v>
      </c>
      <c r="F14" s="169">
        <v>30</v>
      </c>
      <c r="I14" s="115" t="s">
        <v>34</v>
      </c>
      <c r="J14" s="119"/>
      <c r="K14" s="120"/>
      <c r="L14" s="121"/>
      <c r="M14" s="169"/>
    </row>
    <row r="15" spans="2:13" ht="15" thickBot="1" x14ac:dyDescent="0.4">
      <c r="B15" s="124" t="s">
        <v>35</v>
      </c>
      <c r="C15" s="125">
        <v>45</v>
      </c>
      <c r="D15" s="126">
        <v>40</v>
      </c>
      <c r="E15" s="127">
        <v>35</v>
      </c>
      <c r="F15" s="170">
        <v>30</v>
      </c>
      <c r="I15" s="124" t="s">
        <v>35</v>
      </c>
      <c r="J15" s="125"/>
      <c r="K15" s="126"/>
      <c r="L15" s="127"/>
      <c r="M15" s="170"/>
    </row>
    <row r="16" spans="2:13" ht="15" thickBot="1" x14ac:dyDescent="0.4">
      <c r="B16" s="290" t="s">
        <v>36</v>
      </c>
      <c r="C16" s="291"/>
      <c r="D16" s="291"/>
      <c r="E16" s="291"/>
      <c r="F16" s="292"/>
      <c r="I16" s="290" t="s">
        <v>36</v>
      </c>
      <c r="J16" s="291"/>
      <c r="K16" s="291"/>
      <c r="L16" s="291"/>
      <c r="M16" s="292"/>
    </row>
    <row r="17" spans="2:13" ht="14.5" x14ac:dyDescent="0.35">
      <c r="B17" s="115" t="s">
        <v>37</v>
      </c>
      <c r="C17" s="122">
        <v>450</v>
      </c>
      <c r="D17" s="117">
        <v>375</v>
      </c>
      <c r="E17" s="118">
        <v>340</v>
      </c>
      <c r="F17" s="168">
        <v>300</v>
      </c>
      <c r="I17" s="115" t="s">
        <v>37</v>
      </c>
      <c r="J17" s="122">
        <v>295</v>
      </c>
      <c r="K17" s="148">
        <v>245</v>
      </c>
      <c r="L17" s="157">
        <v>230</v>
      </c>
      <c r="M17" s="171">
        <v>210</v>
      </c>
    </row>
    <row r="18" spans="2:13" ht="14.5" x14ac:dyDescent="0.35">
      <c r="B18" s="115" t="s">
        <v>38</v>
      </c>
      <c r="C18" s="123">
        <v>280</v>
      </c>
      <c r="D18" s="120">
        <v>230</v>
      </c>
      <c r="E18" s="121">
        <v>210</v>
      </c>
      <c r="F18" s="169">
        <v>185</v>
      </c>
      <c r="I18" s="115" t="s">
        <v>38</v>
      </c>
      <c r="J18" s="123">
        <v>180</v>
      </c>
      <c r="K18" s="149">
        <v>149.5</v>
      </c>
      <c r="L18" s="158">
        <v>140</v>
      </c>
      <c r="M18" s="172">
        <v>129.5</v>
      </c>
    </row>
    <row r="19" spans="2:13" ht="14.5" x14ac:dyDescent="0.35">
      <c r="B19" s="115" t="s">
        <v>39</v>
      </c>
      <c r="C19" s="123">
        <v>180</v>
      </c>
      <c r="D19" s="120">
        <v>150</v>
      </c>
      <c r="E19" s="121">
        <v>135</v>
      </c>
      <c r="F19" s="169">
        <v>120</v>
      </c>
      <c r="I19" s="115" t="s">
        <v>39</v>
      </c>
      <c r="J19" s="123">
        <v>120</v>
      </c>
      <c r="K19" s="149">
        <v>100</v>
      </c>
      <c r="L19" s="158">
        <v>90.45</v>
      </c>
      <c r="M19" s="172">
        <v>85</v>
      </c>
    </row>
    <row r="20" spans="2:13" ht="15" thickBot="1" x14ac:dyDescent="0.4">
      <c r="B20" s="115" t="s">
        <v>40</v>
      </c>
      <c r="C20" s="128">
        <v>105</v>
      </c>
      <c r="D20" s="126">
        <v>90</v>
      </c>
      <c r="E20" s="127">
        <v>80</v>
      </c>
      <c r="F20" s="170">
        <v>70</v>
      </c>
      <c r="I20" s="115" t="s">
        <v>40</v>
      </c>
      <c r="J20" s="128">
        <v>70</v>
      </c>
      <c r="K20" s="159">
        <v>60</v>
      </c>
      <c r="L20" s="160">
        <v>55</v>
      </c>
      <c r="M20" s="173">
        <v>50</v>
      </c>
    </row>
    <row r="21" spans="2:13" ht="15" thickBot="1" x14ac:dyDescent="0.4">
      <c r="B21" s="293" t="s">
        <v>41</v>
      </c>
      <c r="C21" s="294"/>
      <c r="D21" s="294"/>
      <c r="E21" s="294"/>
      <c r="F21" s="295"/>
      <c r="I21" s="293" t="s">
        <v>41</v>
      </c>
      <c r="J21" s="294"/>
      <c r="K21" s="294"/>
      <c r="L21" s="294"/>
      <c r="M21" s="295"/>
    </row>
    <row r="22" spans="2:13" ht="14.5" x14ac:dyDescent="0.35">
      <c r="B22" s="129" t="s">
        <v>42</v>
      </c>
      <c r="C22" s="253" t="s">
        <v>43</v>
      </c>
      <c r="D22" s="253"/>
      <c r="E22" s="253"/>
      <c r="F22" s="254"/>
      <c r="I22" s="129" t="s">
        <v>42</v>
      </c>
      <c r="J22" s="253" t="s">
        <v>43</v>
      </c>
      <c r="K22" s="253"/>
      <c r="L22" s="253"/>
      <c r="M22" s="254"/>
    </row>
    <row r="23" spans="2:13" ht="14.5" x14ac:dyDescent="0.35">
      <c r="B23" s="130" t="s">
        <v>44</v>
      </c>
      <c r="C23" s="131">
        <v>180</v>
      </c>
      <c r="D23" s="132">
        <v>150</v>
      </c>
      <c r="E23" s="133">
        <v>125</v>
      </c>
      <c r="F23" s="178">
        <v>110</v>
      </c>
      <c r="I23" s="130" t="s">
        <v>44</v>
      </c>
      <c r="J23" s="131">
        <v>120</v>
      </c>
      <c r="K23" s="161">
        <v>100</v>
      </c>
      <c r="L23" s="162">
        <v>90</v>
      </c>
      <c r="M23" s="174">
        <v>80</v>
      </c>
    </row>
    <row r="24" spans="2:13" ht="14.5" x14ac:dyDescent="0.35">
      <c r="B24" s="130" t="s">
        <v>45</v>
      </c>
      <c r="C24" s="134">
        <v>100</v>
      </c>
      <c r="D24" s="135">
        <v>80</v>
      </c>
      <c r="E24" s="121">
        <v>70</v>
      </c>
      <c r="F24" s="179">
        <v>60</v>
      </c>
      <c r="I24" s="130" t="s">
        <v>45</v>
      </c>
      <c r="J24" s="134">
        <v>65</v>
      </c>
      <c r="K24" s="163">
        <v>50</v>
      </c>
      <c r="L24" s="158">
        <v>45</v>
      </c>
      <c r="M24" s="175">
        <v>40</v>
      </c>
    </row>
    <row r="25" spans="2:13" ht="14.5" x14ac:dyDescent="0.35">
      <c r="B25" s="136" t="s">
        <v>46</v>
      </c>
      <c r="C25" s="134">
        <v>220</v>
      </c>
      <c r="D25" s="137">
        <v>180</v>
      </c>
      <c r="E25" s="138">
        <v>140</v>
      </c>
      <c r="F25" s="180">
        <v>120</v>
      </c>
      <c r="I25" s="136" t="s">
        <v>46</v>
      </c>
      <c r="J25" s="134">
        <v>140</v>
      </c>
      <c r="K25" s="164">
        <v>115</v>
      </c>
      <c r="L25" s="165">
        <v>100</v>
      </c>
      <c r="M25" s="176">
        <v>85</v>
      </c>
    </row>
    <row r="26" spans="2:13" ht="14.5" x14ac:dyDescent="0.35">
      <c r="B26" s="139" t="s">
        <v>47</v>
      </c>
      <c r="C26" s="140">
        <v>125</v>
      </c>
      <c r="D26" s="141">
        <v>110</v>
      </c>
      <c r="E26" s="142">
        <v>80</v>
      </c>
      <c r="F26" s="181">
        <v>50</v>
      </c>
      <c r="I26" s="139" t="s">
        <v>47</v>
      </c>
      <c r="J26" s="140">
        <v>85</v>
      </c>
      <c r="K26" s="166">
        <v>70</v>
      </c>
      <c r="L26" s="167">
        <v>65</v>
      </c>
      <c r="M26" s="177">
        <v>35</v>
      </c>
    </row>
    <row r="27" spans="2:13" ht="15" thickBot="1" x14ac:dyDescent="0.4">
      <c r="B27" s="143" t="s">
        <v>48</v>
      </c>
      <c r="C27" s="268" t="s">
        <v>49</v>
      </c>
      <c r="D27" s="268"/>
      <c r="E27" s="268"/>
      <c r="F27" s="269"/>
      <c r="I27" s="143" t="s">
        <v>48</v>
      </c>
      <c r="J27" s="268" t="s">
        <v>49</v>
      </c>
      <c r="K27" s="268"/>
      <c r="L27" s="268"/>
      <c r="M27" s="269"/>
    </row>
    <row r="28" spans="2:13" ht="15" thickBot="1" x14ac:dyDescent="0.4">
      <c r="B28" s="270" t="s">
        <v>50</v>
      </c>
      <c r="C28" s="271"/>
      <c r="D28" s="271"/>
      <c r="E28" s="271"/>
      <c r="F28" s="272"/>
      <c r="I28" s="270" t="s">
        <v>50</v>
      </c>
      <c r="J28" s="271"/>
      <c r="K28" s="271"/>
      <c r="L28" s="271"/>
      <c r="M28" s="272"/>
    </row>
    <row r="29" spans="2:13" ht="14.5" x14ac:dyDescent="0.35">
      <c r="B29" s="144" t="s">
        <v>51</v>
      </c>
      <c r="C29" s="273" t="s">
        <v>49</v>
      </c>
      <c r="D29" s="274"/>
      <c r="E29" s="274"/>
      <c r="F29" s="275"/>
      <c r="I29" s="144" t="s">
        <v>51</v>
      </c>
      <c r="J29" s="273" t="s">
        <v>49</v>
      </c>
      <c r="K29" s="274"/>
      <c r="L29" s="274"/>
      <c r="M29" s="275"/>
    </row>
    <row r="30" spans="2:13" ht="14.5" x14ac:dyDescent="0.35">
      <c r="B30" s="144" t="s">
        <v>52</v>
      </c>
      <c r="C30" s="276"/>
      <c r="D30" s="277"/>
      <c r="E30" s="277"/>
      <c r="F30" s="278"/>
      <c r="I30" s="144" t="s">
        <v>52</v>
      </c>
      <c r="J30" s="276"/>
      <c r="K30" s="277"/>
      <c r="L30" s="277"/>
      <c r="M30" s="278"/>
    </row>
    <row r="31" spans="2:13" ht="15" thickBot="1" x14ac:dyDescent="0.4">
      <c r="B31" s="145" t="s">
        <v>53</v>
      </c>
      <c r="C31" s="279"/>
      <c r="D31" s="280"/>
      <c r="E31" s="280"/>
      <c r="F31" s="281"/>
      <c r="I31" s="145" t="s">
        <v>53</v>
      </c>
      <c r="J31" s="279"/>
      <c r="K31" s="280"/>
      <c r="L31" s="280"/>
      <c r="M31" s="281"/>
    </row>
    <row r="32" spans="2:13" ht="15" thickBot="1" x14ac:dyDescent="0.4">
      <c r="B32" s="256" t="s">
        <v>54</v>
      </c>
      <c r="C32" s="257"/>
      <c r="D32" s="257"/>
      <c r="E32" s="257"/>
      <c r="F32" s="258"/>
      <c r="I32" s="256" t="s">
        <v>54</v>
      </c>
      <c r="J32" s="257"/>
      <c r="K32" s="257"/>
      <c r="L32" s="257"/>
      <c r="M32" s="258"/>
    </row>
    <row r="33" spans="2:13" ht="14.5" x14ac:dyDescent="0.35">
      <c r="B33" s="115" t="s">
        <v>55</v>
      </c>
      <c r="C33" s="259" t="s">
        <v>49</v>
      </c>
      <c r="D33" s="260"/>
      <c r="E33" s="260"/>
      <c r="F33" s="261"/>
      <c r="I33" s="115" t="s">
        <v>55</v>
      </c>
      <c r="J33" s="259" t="s">
        <v>49</v>
      </c>
      <c r="K33" s="260"/>
      <c r="L33" s="260"/>
      <c r="M33" s="261"/>
    </row>
    <row r="34" spans="2:13" ht="14.5" x14ac:dyDescent="0.35">
      <c r="B34" s="115" t="s">
        <v>56</v>
      </c>
      <c r="C34" s="262"/>
      <c r="D34" s="263"/>
      <c r="E34" s="263"/>
      <c r="F34" s="264"/>
      <c r="I34" s="115" t="s">
        <v>56</v>
      </c>
      <c r="J34" s="262"/>
      <c r="K34" s="263"/>
      <c r="L34" s="263"/>
      <c r="M34" s="264"/>
    </row>
    <row r="35" spans="2:13" ht="14.5" x14ac:dyDescent="0.35">
      <c r="B35" s="115" t="s">
        <v>57</v>
      </c>
      <c r="C35" s="262"/>
      <c r="D35" s="263"/>
      <c r="E35" s="263"/>
      <c r="F35" s="264"/>
      <c r="I35" s="115" t="s">
        <v>57</v>
      </c>
      <c r="J35" s="262"/>
      <c r="K35" s="263"/>
      <c r="L35" s="263"/>
      <c r="M35" s="264"/>
    </row>
    <row r="36" spans="2:13" ht="15" thickBot="1" x14ac:dyDescent="0.4">
      <c r="B36" s="145"/>
      <c r="C36" s="265"/>
      <c r="D36" s="266"/>
      <c r="E36" s="266"/>
      <c r="F36" s="267"/>
      <c r="I36" s="145"/>
      <c r="J36" s="265"/>
      <c r="K36" s="266"/>
      <c r="L36" s="266"/>
      <c r="M36" s="267"/>
    </row>
    <row r="37" spans="2:13" ht="14.5" x14ac:dyDescent="0.35">
      <c r="B37"/>
      <c r="C37" s="146"/>
      <c r="D37" s="147"/>
      <c r="E37" s="147"/>
      <c r="F37" s="147"/>
    </row>
    <row r="38" spans="2:13" ht="14.5" x14ac:dyDescent="0.35">
      <c r="B38" s="219" t="s">
        <v>58</v>
      </c>
      <c r="C38" s="146"/>
      <c r="D38" s="147"/>
      <c r="E38" s="147"/>
      <c r="F38" s="147"/>
    </row>
    <row r="39" spans="2:13" ht="14.5" x14ac:dyDescent="0.35">
      <c r="B39" t="s">
        <v>59</v>
      </c>
      <c r="C39" s="146"/>
      <c r="D39" s="218" t="s">
        <v>60</v>
      </c>
      <c r="E39" s="147"/>
      <c r="F39" s="147"/>
    </row>
    <row r="40" spans="2:13" ht="14.5" x14ac:dyDescent="0.35">
      <c r="B40" t="s">
        <v>239</v>
      </c>
      <c r="C40" s="146"/>
      <c r="D40" s="218" t="s">
        <v>238</v>
      </c>
      <c r="E40" s="147"/>
      <c r="F40" s="147"/>
    </row>
    <row r="41" spans="2:13" ht="14.5" x14ac:dyDescent="0.35">
      <c r="B41" t="s">
        <v>228</v>
      </c>
      <c r="C41" s="146"/>
      <c r="D41" s="218" t="s">
        <v>61</v>
      </c>
      <c r="E41" s="147"/>
      <c r="F41" s="147"/>
    </row>
    <row r="42" spans="2:13" ht="14.5" x14ac:dyDescent="0.35">
      <c r="B42" t="s">
        <v>229</v>
      </c>
      <c r="C42" s="146"/>
      <c r="D42" s="218" t="s">
        <v>62</v>
      </c>
      <c r="E42" s="147"/>
      <c r="F42" s="147"/>
    </row>
    <row r="43" spans="2:13" ht="14.5" x14ac:dyDescent="0.35">
      <c r="B43" t="s">
        <v>63</v>
      </c>
      <c r="C43" s="146"/>
      <c r="D43" s="147"/>
      <c r="E43" s="147"/>
      <c r="F43" s="147"/>
    </row>
    <row r="44" spans="2:13" ht="14.5" x14ac:dyDescent="0.35">
      <c r="B44"/>
      <c r="C44" s="146"/>
      <c r="D44" s="147"/>
      <c r="E44" s="147"/>
      <c r="F44" s="147"/>
    </row>
    <row r="45" spans="2:13" ht="14.5" x14ac:dyDescent="0.35">
      <c r="B45" s="219" t="s">
        <v>231</v>
      </c>
      <c r="C45" s="146"/>
      <c r="D45" s="147"/>
      <c r="E45" s="147"/>
      <c r="F45" s="147"/>
    </row>
    <row r="46" spans="2:13" ht="36" customHeight="1" x14ac:dyDescent="0.35">
      <c r="B46" s="282" t="s">
        <v>230</v>
      </c>
      <c r="C46" s="282"/>
      <c r="D46" s="282"/>
      <c r="E46" s="282"/>
      <c r="F46" s="282"/>
    </row>
    <row r="47" spans="2:13" ht="47.25" customHeight="1" x14ac:dyDescent="0.3">
      <c r="B47" s="255" t="s">
        <v>232</v>
      </c>
      <c r="C47" s="255"/>
      <c r="D47" s="255"/>
      <c r="E47" s="255"/>
      <c r="F47" s="255"/>
    </row>
  </sheetData>
  <mergeCells count="24">
    <mergeCell ref="B2:F2"/>
    <mergeCell ref="I28:M28"/>
    <mergeCell ref="J29:M31"/>
    <mergeCell ref="I32:M32"/>
    <mergeCell ref="J33:M36"/>
    <mergeCell ref="J27:M27"/>
    <mergeCell ref="I4:M4"/>
    <mergeCell ref="I10:M10"/>
    <mergeCell ref="I16:M16"/>
    <mergeCell ref="I21:M21"/>
    <mergeCell ref="J22:M22"/>
    <mergeCell ref="I2:M2"/>
    <mergeCell ref="B4:F4"/>
    <mergeCell ref="B10:F10"/>
    <mergeCell ref="B16:F16"/>
    <mergeCell ref="B21:F21"/>
    <mergeCell ref="C22:F22"/>
    <mergeCell ref="B47:F47"/>
    <mergeCell ref="B32:F32"/>
    <mergeCell ref="C33:F36"/>
    <mergeCell ref="C27:F27"/>
    <mergeCell ref="B28:F28"/>
    <mergeCell ref="C29:F31"/>
    <mergeCell ref="B46:F46"/>
  </mergeCells>
  <printOptions gridLines="1"/>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0DCB-F221-41F3-8AD1-24B35C6FE540}">
  <sheetPr codeName="Sheet11">
    <pageSetUpPr fitToPage="1"/>
  </sheetPr>
  <dimension ref="A2:H20"/>
  <sheetViews>
    <sheetView showGridLines="0" topLeftCell="A3" zoomScale="80" zoomScaleNormal="80" workbookViewId="0">
      <selection activeCell="D7" sqref="D7"/>
    </sheetView>
  </sheetViews>
  <sheetFormatPr defaultColWidth="9.1796875" defaultRowHeight="14" x14ac:dyDescent="0.3"/>
  <cols>
    <col min="1" max="1" width="29.453125" style="5" customWidth="1"/>
    <col min="2" max="2" width="18.7265625" style="5" customWidth="1"/>
    <col min="3" max="6" width="20.7265625" style="5" customWidth="1"/>
    <col min="7" max="7" width="25.7265625" style="5" customWidth="1"/>
    <col min="8" max="8" width="49.54296875" style="5" hidden="1" customWidth="1"/>
    <col min="9" max="10" width="9.1796875" style="5"/>
    <col min="11" max="11" width="31.1796875" style="5" customWidth="1"/>
    <col min="12" max="15" width="25.7265625" style="5" customWidth="1"/>
    <col min="16" max="16384" width="9.1796875" style="5"/>
  </cols>
  <sheetData>
    <row r="2" spans="1:6" ht="25.5" customHeight="1" x14ac:dyDescent="0.35">
      <c r="A2" s="193" t="s">
        <v>82</v>
      </c>
      <c r="B2" s="193" t="s">
        <v>83</v>
      </c>
      <c r="C2" s="213" t="s">
        <v>84</v>
      </c>
      <c r="D2" s="213" t="s">
        <v>85</v>
      </c>
      <c r="E2" s="213" t="s">
        <v>86</v>
      </c>
      <c r="F2" s="213" t="s">
        <v>87</v>
      </c>
    </row>
    <row r="3" spans="1:6" ht="46.5" x14ac:dyDescent="0.3">
      <c r="A3" s="212" t="s">
        <v>207</v>
      </c>
      <c r="B3" s="300" t="s">
        <v>189</v>
      </c>
      <c r="C3" s="214" t="s">
        <v>88</v>
      </c>
      <c r="D3" s="71">
        <v>0.8</v>
      </c>
      <c r="E3" s="71">
        <v>0.74</v>
      </c>
      <c r="F3" s="71">
        <v>0.68</v>
      </c>
    </row>
    <row r="4" spans="1:6" ht="46.5" x14ac:dyDescent="0.3">
      <c r="A4" s="215" t="s">
        <v>221</v>
      </c>
      <c r="B4" s="300"/>
      <c r="C4" s="214" t="s">
        <v>88</v>
      </c>
      <c r="D4" s="71">
        <v>0.8</v>
      </c>
      <c r="E4" s="71">
        <v>0.75</v>
      </c>
      <c r="F4" s="71">
        <v>0.7</v>
      </c>
    </row>
    <row r="5" spans="1:6" ht="42.75" customHeight="1" x14ac:dyDescent="0.3">
      <c r="A5" s="216" t="s">
        <v>222</v>
      </c>
      <c r="B5" s="300"/>
      <c r="C5" s="214" t="s">
        <v>88</v>
      </c>
      <c r="D5" s="194">
        <v>0.8</v>
      </c>
      <c r="E5" s="194">
        <v>0.75</v>
      </c>
      <c r="F5" s="194">
        <v>0.7</v>
      </c>
    </row>
    <row r="6" spans="1:6" ht="58.5" customHeight="1" x14ac:dyDescent="0.3">
      <c r="A6" s="216" t="s">
        <v>218</v>
      </c>
      <c r="B6" s="300"/>
      <c r="C6" s="214" t="s">
        <v>88</v>
      </c>
      <c r="D6" s="71">
        <v>0.8</v>
      </c>
      <c r="E6" s="71">
        <v>0.78</v>
      </c>
      <c r="F6" s="71">
        <v>0.75</v>
      </c>
    </row>
    <row r="7" spans="1:6" ht="69" customHeight="1" x14ac:dyDescent="0.3">
      <c r="A7" s="216" t="s">
        <v>219</v>
      </c>
      <c r="B7" s="300"/>
      <c r="C7" s="214" t="s">
        <v>88</v>
      </c>
      <c r="D7" s="71">
        <v>0.8</v>
      </c>
      <c r="E7" s="71">
        <v>0.75</v>
      </c>
      <c r="F7" s="71">
        <v>0.7</v>
      </c>
    </row>
    <row r="8" spans="1:6" ht="46.5" x14ac:dyDescent="0.3">
      <c r="A8" s="216" t="s">
        <v>220</v>
      </c>
      <c r="B8" s="300"/>
      <c r="C8" s="214" t="s">
        <v>88</v>
      </c>
      <c r="D8" s="71">
        <v>0.8</v>
      </c>
      <c r="E8" s="71">
        <v>0.75</v>
      </c>
      <c r="F8" s="71">
        <v>0.7</v>
      </c>
    </row>
    <row r="10" spans="1:6" ht="14.25" customHeight="1" x14ac:dyDescent="0.3"/>
    <row r="11" spans="1:6" ht="17.5" x14ac:dyDescent="0.35">
      <c r="A11" s="72" t="s">
        <v>190</v>
      </c>
      <c r="B11" s="72"/>
      <c r="C11" s="72"/>
      <c r="D11" s="72"/>
      <c r="E11" s="72"/>
      <c r="F11" s="192"/>
    </row>
    <row r="12" spans="1:6" ht="6" customHeight="1" x14ac:dyDescent="0.3"/>
    <row r="13" spans="1:6" ht="6" customHeight="1" x14ac:dyDescent="0.3"/>
    <row r="14" spans="1:6" ht="22.5" customHeight="1" x14ac:dyDescent="0.35">
      <c r="A14" s="193" t="s">
        <v>83</v>
      </c>
      <c r="B14" s="193" t="s">
        <v>84</v>
      </c>
      <c r="C14" s="193" t="s">
        <v>85</v>
      </c>
      <c r="D14" s="193" t="s">
        <v>86</v>
      </c>
      <c r="E14" s="193" t="s">
        <v>87</v>
      </c>
    </row>
    <row r="15" spans="1:6" ht="30" customHeight="1" x14ac:dyDescent="0.3">
      <c r="A15" s="190" t="s">
        <v>206</v>
      </c>
      <c r="B15" s="191">
        <v>0.25</v>
      </c>
      <c r="C15" s="191">
        <v>0.2</v>
      </c>
      <c r="D15" s="191">
        <v>0.18</v>
      </c>
      <c r="E15" s="191">
        <v>0.16</v>
      </c>
    </row>
    <row r="16" spans="1:6" ht="18" customHeight="1" x14ac:dyDescent="0.3"/>
    <row r="17" spans="1:6" ht="180" customHeight="1" x14ac:dyDescent="0.3">
      <c r="A17" s="255" t="s">
        <v>223</v>
      </c>
      <c r="B17" s="255"/>
      <c r="C17" s="255"/>
      <c r="D17" s="255"/>
      <c r="E17" s="255"/>
      <c r="F17" s="255"/>
    </row>
    <row r="19" spans="1:6" x14ac:dyDescent="0.3">
      <c r="A19" s="1"/>
    </row>
    <row r="20" spans="1:6" ht="119.25" customHeight="1" x14ac:dyDescent="0.3">
      <c r="A20" s="255"/>
      <c r="B20" s="255"/>
      <c r="C20" s="255"/>
      <c r="D20" s="255"/>
      <c r="E20" s="255"/>
      <c r="F20" s="255"/>
    </row>
  </sheetData>
  <sheetProtection algorithmName="SHA-512" hashValue="B3yfLe5GdrqlWpuT2pdSTvAXMW+JKrSO5eqOeEJJqCSsAGutbCj5YEqZ3wTeceYxY90bt/q63vhDH2BLt7BQZw==" saltValue="rqApzfukumgb2JcZNQszag==" spinCount="100000" sheet="1" objects="1" scenarios="1"/>
  <mergeCells count="3">
    <mergeCell ref="B3:B8"/>
    <mergeCell ref="A17:F17"/>
    <mergeCell ref="A20:F20"/>
  </mergeCells>
  <printOptions gridLines="1"/>
  <pageMargins left="0.7" right="0.7" top="0.75" bottom="0.75" header="0.3" footer="0.3"/>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EC60-909E-4826-8357-60ED0FE53076}">
  <sheetPr codeName="Sheet3">
    <pageSetUpPr fitToPage="1"/>
  </sheetPr>
  <dimension ref="A1:D42"/>
  <sheetViews>
    <sheetView showGridLines="0" topLeftCell="A4" zoomScale="80" zoomScaleNormal="80" workbookViewId="0">
      <selection activeCell="A27" sqref="A27"/>
    </sheetView>
  </sheetViews>
  <sheetFormatPr defaultColWidth="9.1796875" defaultRowHeight="14" x14ac:dyDescent="0.3"/>
  <cols>
    <col min="1" max="1" width="50.453125" style="5" customWidth="1"/>
    <col min="2" max="2" width="22.1796875" style="5" customWidth="1"/>
    <col min="3" max="3" width="19.26953125" style="5" customWidth="1"/>
    <col min="4" max="4" width="19.54296875" style="5" customWidth="1"/>
    <col min="5" max="16384" width="9.1796875" style="5"/>
  </cols>
  <sheetData>
    <row r="1" spans="1:4" s="77" customFormat="1" ht="129" customHeight="1" x14ac:dyDescent="0.4">
      <c r="A1" s="306" t="s">
        <v>208</v>
      </c>
      <c r="B1" s="307"/>
      <c r="C1" s="304" t="s">
        <v>89</v>
      </c>
      <c r="D1" s="305"/>
    </row>
    <row r="2" spans="1:4" ht="18.75" customHeight="1" x14ac:dyDescent="0.3"/>
    <row r="3" spans="1:4" ht="18" customHeight="1" x14ac:dyDescent="0.3">
      <c r="A3" s="302" t="s">
        <v>90</v>
      </c>
      <c r="B3" s="303" t="s">
        <v>91</v>
      </c>
      <c r="C3" s="303"/>
      <c r="D3" s="303" t="s">
        <v>92</v>
      </c>
    </row>
    <row r="4" spans="1:4" ht="17.25" customHeight="1" x14ac:dyDescent="0.3">
      <c r="A4" s="302"/>
      <c r="B4" s="24" t="s">
        <v>93</v>
      </c>
      <c r="C4" s="24" t="s">
        <v>94</v>
      </c>
      <c r="D4" s="303"/>
    </row>
    <row r="5" spans="1:4" ht="21.75" customHeight="1" x14ac:dyDescent="0.3">
      <c r="A5" s="88" t="s">
        <v>95</v>
      </c>
      <c r="B5" s="89"/>
      <c r="C5" s="90"/>
      <c r="D5" s="91" t="s">
        <v>96</v>
      </c>
    </row>
    <row r="6" spans="1:4" ht="24" customHeight="1" x14ac:dyDescent="0.3">
      <c r="A6" s="88" t="s">
        <v>97</v>
      </c>
      <c r="B6" s="92"/>
      <c r="C6" s="90"/>
      <c r="D6" s="91" t="s">
        <v>98</v>
      </c>
    </row>
    <row r="7" spans="1:4" ht="36" customHeight="1" x14ac:dyDescent="0.3">
      <c r="A7" s="88" t="s">
        <v>235</v>
      </c>
      <c r="B7" s="89"/>
      <c r="C7" s="90"/>
      <c r="D7" s="91" t="s">
        <v>99</v>
      </c>
    </row>
    <row r="8" spans="1:4" ht="22.5" customHeight="1" x14ac:dyDescent="0.3">
      <c r="A8" s="88" t="s">
        <v>100</v>
      </c>
      <c r="B8" s="89"/>
      <c r="C8" s="90"/>
      <c r="D8" s="93" t="s">
        <v>101</v>
      </c>
    </row>
    <row r="9" spans="1:4" ht="23.25" customHeight="1" x14ac:dyDescent="0.3">
      <c r="A9" s="88" t="s">
        <v>102</v>
      </c>
      <c r="B9" s="89"/>
      <c r="C9" s="90"/>
      <c r="D9" s="93" t="s">
        <v>101</v>
      </c>
    </row>
    <row r="10" spans="1:4" ht="22.5" customHeight="1" x14ac:dyDescent="0.3">
      <c r="A10" s="88" t="s">
        <v>103</v>
      </c>
      <c r="B10" s="89"/>
      <c r="C10" s="90"/>
      <c r="D10" s="93" t="s">
        <v>101</v>
      </c>
    </row>
    <row r="11" spans="1:4" ht="24" customHeight="1" x14ac:dyDescent="0.3">
      <c r="A11" s="88" t="s">
        <v>104</v>
      </c>
      <c r="B11" s="94"/>
      <c r="C11" s="95"/>
      <c r="D11" s="91" t="s">
        <v>105</v>
      </c>
    </row>
    <row r="12" spans="1:4" ht="25.5" customHeight="1" x14ac:dyDescent="0.3">
      <c r="A12" s="88" t="s">
        <v>106</v>
      </c>
      <c r="B12" s="92"/>
      <c r="C12" s="96"/>
      <c r="D12" s="91" t="s">
        <v>107</v>
      </c>
    </row>
    <row r="13" spans="1:4" ht="26.25" customHeight="1" x14ac:dyDescent="0.3">
      <c r="A13" s="88" t="s">
        <v>108</v>
      </c>
      <c r="B13" s="89"/>
      <c r="C13" s="90"/>
      <c r="D13" s="91" t="s">
        <v>109</v>
      </c>
    </row>
    <row r="14" spans="1:4" ht="25.5" customHeight="1" x14ac:dyDescent="0.3">
      <c r="A14" s="88" t="s">
        <v>110</v>
      </c>
      <c r="B14" s="89"/>
      <c r="C14" s="90"/>
      <c r="D14" s="93" t="s">
        <v>101</v>
      </c>
    </row>
    <row r="15" spans="1:4" ht="23.25" customHeight="1" x14ac:dyDescent="0.3">
      <c r="A15" s="88" t="s">
        <v>111</v>
      </c>
      <c r="B15" s="89"/>
      <c r="C15" s="90"/>
      <c r="D15" s="93" t="s">
        <v>101</v>
      </c>
    </row>
    <row r="16" spans="1:4" ht="23.25" customHeight="1" x14ac:dyDescent="0.3">
      <c r="A16" s="88" t="s">
        <v>112</v>
      </c>
      <c r="B16" s="89"/>
      <c r="C16" s="90"/>
      <c r="D16" s="93" t="s">
        <v>101</v>
      </c>
    </row>
    <row r="17" spans="1:4" ht="23.25" customHeight="1" x14ac:dyDescent="0.3">
      <c r="A17" s="88" t="s">
        <v>113</v>
      </c>
      <c r="B17" s="97"/>
      <c r="C17" s="98"/>
      <c r="D17" s="91" t="s">
        <v>105</v>
      </c>
    </row>
    <row r="18" spans="1:4" ht="24" customHeight="1" x14ac:dyDescent="0.3">
      <c r="A18" s="88" t="s">
        <v>114</v>
      </c>
      <c r="B18" s="89"/>
      <c r="C18" s="90"/>
      <c r="D18" s="91" t="s">
        <v>107</v>
      </c>
    </row>
    <row r="19" spans="1:4" ht="23.25" customHeight="1" x14ac:dyDescent="0.3">
      <c r="A19" s="88" t="s">
        <v>115</v>
      </c>
      <c r="B19" s="99"/>
      <c r="C19" s="90"/>
      <c r="D19" s="91" t="s">
        <v>116</v>
      </c>
    </row>
    <row r="20" spans="1:4" ht="25.5" customHeight="1" x14ac:dyDescent="0.3">
      <c r="A20" s="88" t="s">
        <v>117</v>
      </c>
      <c r="B20" s="89"/>
      <c r="C20" s="90"/>
      <c r="D20" s="91" t="s">
        <v>116</v>
      </c>
    </row>
    <row r="21" spans="1:4" ht="24" customHeight="1" x14ac:dyDescent="0.3">
      <c r="A21" s="88" t="s">
        <v>118</v>
      </c>
      <c r="B21" s="89"/>
      <c r="C21" s="90"/>
      <c r="D21" s="91" t="s">
        <v>116</v>
      </c>
    </row>
    <row r="22" spans="1:4" ht="24" customHeight="1" x14ac:dyDescent="0.3">
      <c r="A22" s="88" t="s">
        <v>119</v>
      </c>
      <c r="B22" s="89"/>
      <c r="C22" s="90"/>
      <c r="D22" s="91" t="s">
        <v>116</v>
      </c>
    </row>
    <row r="23" spans="1:4" ht="22.5" customHeight="1" x14ac:dyDescent="0.3">
      <c r="A23" s="88" t="s">
        <v>120</v>
      </c>
      <c r="B23" s="99"/>
      <c r="C23" s="90"/>
      <c r="D23" s="91" t="s">
        <v>116</v>
      </c>
    </row>
    <row r="24" spans="1:4" ht="22.5" customHeight="1" x14ac:dyDescent="0.3">
      <c r="A24" s="88" t="s">
        <v>234</v>
      </c>
      <c r="B24" s="99"/>
      <c r="C24" s="90"/>
      <c r="D24" s="91" t="s">
        <v>99</v>
      </c>
    </row>
    <row r="25" spans="1:4" ht="22.5" customHeight="1" x14ac:dyDescent="0.3">
      <c r="A25" s="79" t="s">
        <v>210</v>
      </c>
      <c r="B25" s="233"/>
      <c r="C25" s="234"/>
      <c r="D25" s="235" t="s">
        <v>116</v>
      </c>
    </row>
    <row r="26" spans="1:4" ht="22.5" customHeight="1" x14ac:dyDescent="0.3">
      <c r="A26" s="79" t="s">
        <v>244</v>
      </c>
      <c r="B26" s="233"/>
      <c r="C26" s="234"/>
      <c r="D26" s="235" t="s">
        <v>116</v>
      </c>
    </row>
    <row r="27" spans="1:4" ht="20.149999999999999" customHeight="1" x14ac:dyDescent="0.3">
      <c r="A27" s="76"/>
      <c r="B27" s="75"/>
      <c r="C27" s="74"/>
      <c r="D27" s="74"/>
    </row>
    <row r="28" spans="1:4" ht="20.149999999999999" customHeight="1" x14ac:dyDescent="0.3">
      <c r="A28" s="301" t="s">
        <v>121</v>
      </c>
      <c r="B28" s="301"/>
      <c r="C28" s="301"/>
      <c r="D28" s="301"/>
    </row>
    <row r="29" spans="1:4" ht="20.149999999999999" customHeight="1" x14ac:dyDescent="0.3">
      <c r="A29" s="301" t="s">
        <v>122</v>
      </c>
      <c r="B29" s="301"/>
      <c r="C29" s="301"/>
      <c r="D29" s="301"/>
    </row>
    <row r="30" spans="1:4" ht="35.15" customHeight="1" x14ac:dyDescent="0.3">
      <c r="A30" s="301" t="s">
        <v>123</v>
      </c>
      <c r="B30" s="301"/>
      <c r="C30" s="301"/>
      <c r="D30" s="301"/>
    </row>
    <row r="31" spans="1:4" ht="25" customHeight="1" x14ac:dyDescent="0.3">
      <c r="A31" s="26"/>
      <c r="B31" s="26"/>
      <c r="C31" s="26"/>
      <c r="D31" s="26"/>
    </row>
    <row r="32" spans="1:4" ht="25" customHeight="1" x14ac:dyDescent="0.3">
      <c r="A32" s="73" t="s">
        <v>124</v>
      </c>
    </row>
    <row r="33" spans="1:4" ht="30" customHeight="1" x14ac:dyDescent="0.3">
      <c r="A33" s="88"/>
      <c r="B33" s="24" t="s">
        <v>125</v>
      </c>
      <c r="C33" s="24" t="s">
        <v>92</v>
      </c>
      <c r="D33" s="24" t="s">
        <v>126</v>
      </c>
    </row>
    <row r="34" spans="1:4" ht="24" customHeight="1" x14ac:dyDescent="0.3">
      <c r="A34" s="88" t="s">
        <v>127</v>
      </c>
      <c r="B34" s="100"/>
      <c r="C34" s="91" t="s">
        <v>128</v>
      </c>
      <c r="D34" s="91" t="s">
        <v>129</v>
      </c>
    </row>
    <row r="35" spans="1:4" ht="26.25" customHeight="1" x14ac:dyDescent="0.3">
      <c r="A35" s="88" t="s">
        <v>130</v>
      </c>
      <c r="B35" s="100"/>
      <c r="C35" s="91" t="s">
        <v>131</v>
      </c>
      <c r="D35" s="91" t="s">
        <v>132</v>
      </c>
    </row>
    <row r="36" spans="1:4" ht="25.5" customHeight="1" x14ac:dyDescent="0.3">
      <c r="A36" s="88" t="s">
        <v>133</v>
      </c>
      <c r="B36" s="100"/>
      <c r="C36" s="91" t="s">
        <v>131</v>
      </c>
      <c r="D36" s="91" t="s">
        <v>134</v>
      </c>
    </row>
    <row r="37" spans="1:4" ht="23.25" customHeight="1" x14ac:dyDescent="0.3">
      <c r="A37" s="88" t="s">
        <v>135</v>
      </c>
      <c r="B37" s="101"/>
      <c r="C37" s="91" t="s">
        <v>116</v>
      </c>
      <c r="D37" s="91" t="s">
        <v>136</v>
      </c>
    </row>
    <row r="38" spans="1:4" ht="23.25" customHeight="1" x14ac:dyDescent="0.3">
      <c r="A38" s="88" t="s">
        <v>137</v>
      </c>
      <c r="B38" s="100"/>
      <c r="C38" s="91" t="s">
        <v>81</v>
      </c>
      <c r="D38" s="91" t="s">
        <v>138</v>
      </c>
    </row>
    <row r="39" spans="1:4" ht="24" customHeight="1" x14ac:dyDescent="0.3">
      <c r="A39" s="88" t="s">
        <v>139</v>
      </c>
      <c r="B39" s="101"/>
      <c r="C39" s="91" t="s">
        <v>81</v>
      </c>
      <c r="D39" s="91" t="s">
        <v>140</v>
      </c>
    </row>
    <row r="40" spans="1:4" ht="21.75" customHeight="1" x14ac:dyDescent="0.3">
      <c r="A40" s="88" t="s">
        <v>141</v>
      </c>
      <c r="B40" s="101"/>
      <c r="C40" s="91" t="s">
        <v>81</v>
      </c>
      <c r="D40" s="91" t="s">
        <v>142</v>
      </c>
    </row>
    <row r="41" spans="1:4" ht="24" customHeight="1" x14ac:dyDescent="0.3">
      <c r="A41" s="88" t="s">
        <v>143</v>
      </c>
      <c r="B41" s="100"/>
      <c r="C41" s="91" t="s">
        <v>81</v>
      </c>
      <c r="D41" s="91" t="s">
        <v>144</v>
      </c>
    </row>
    <row r="42" spans="1:4" ht="24" customHeight="1" x14ac:dyDescent="0.3">
      <c r="A42" s="88" t="s">
        <v>145</v>
      </c>
      <c r="B42" s="102"/>
      <c r="C42" s="91" t="s">
        <v>146</v>
      </c>
      <c r="D42" s="91" t="s">
        <v>147</v>
      </c>
    </row>
  </sheetData>
  <mergeCells count="8">
    <mergeCell ref="A30:D30"/>
    <mergeCell ref="A3:A4"/>
    <mergeCell ref="B3:C3"/>
    <mergeCell ref="D3:D4"/>
    <mergeCell ref="C1:D1"/>
    <mergeCell ref="A29:D29"/>
    <mergeCell ref="A28:D28"/>
    <mergeCell ref="A1:B1"/>
  </mergeCells>
  <printOptions gridLines="1"/>
  <pageMargins left="0.7" right="0.7" top="0.75" bottom="0.75" header="0.3" footer="0.3"/>
  <pageSetup paperSize="9" scale="73" orientation="portrait" r:id="rId1"/>
  <rowBreaks count="1" manualBreakCount="1">
    <brk id="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B24C-0192-4DAA-9D8F-D91B1424736E}">
  <sheetPr codeName="Sheet10">
    <pageSetUpPr fitToPage="1"/>
  </sheetPr>
  <dimension ref="A1:H70"/>
  <sheetViews>
    <sheetView showGridLines="0" zoomScale="80" zoomScaleNormal="80" zoomScaleSheetLayoutView="80" workbookViewId="0">
      <selection activeCell="J52" sqref="J52"/>
    </sheetView>
  </sheetViews>
  <sheetFormatPr defaultColWidth="9.1796875" defaultRowHeight="14" x14ac:dyDescent="0.3"/>
  <cols>
    <col min="1" max="1" width="29.81640625" style="5" customWidth="1"/>
    <col min="2" max="2" width="27.26953125" style="5" customWidth="1"/>
    <col min="3" max="3" width="27" style="5" customWidth="1"/>
    <col min="4" max="4" width="27.7265625" style="5" customWidth="1"/>
    <col min="5" max="5" width="11.1796875" style="5" customWidth="1"/>
    <col min="6" max="6" width="8.26953125" style="5" customWidth="1"/>
    <col min="7" max="16384" width="9.1796875" style="5"/>
  </cols>
  <sheetData>
    <row r="1" spans="1:4" ht="20" x14ac:dyDescent="0.4">
      <c r="A1" s="10" t="s">
        <v>213</v>
      </c>
    </row>
    <row r="2" spans="1:4" ht="30" customHeight="1" x14ac:dyDescent="0.3"/>
    <row r="3" spans="1:4" s="9" customFormat="1" ht="15.5" x14ac:dyDescent="0.35">
      <c r="A3" s="8" t="s">
        <v>64</v>
      </c>
      <c r="C3" s="25"/>
      <c r="D3" s="25"/>
    </row>
    <row r="5" spans="1:4" ht="30" customHeight="1" x14ac:dyDescent="0.3">
      <c r="A5" s="108" t="s">
        <v>65</v>
      </c>
      <c r="B5" s="109" t="s">
        <v>66</v>
      </c>
      <c r="C5" s="109" t="s">
        <v>67</v>
      </c>
      <c r="D5" s="109" t="s">
        <v>68</v>
      </c>
    </row>
    <row r="6" spans="1:4" ht="18" customHeight="1" x14ac:dyDescent="0.3">
      <c r="A6" s="70" t="s">
        <v>148</v>
      </c>
      <c r="B6" s="110">
        <v>1228556</v>
      </c>
      <c r="C6" s="110">
        <v>13401</v>
      </c>
      <c r="D6" s="110">
        <v>1215155</v>
      </c>
    </row>
    <row r="7" spans="1:4" ht="18" customHeight="1" x14ac:dyDescent="0.3">
      <c r="A7" s="70"/>
      <c r="B7" s="110"/>
      <c r="C7" s="110"/>
      <c r="D7" s="110"/>
    </row>
    <row r="8" spans="1:4" ht="18" customHeight="1" x14ac:dyDescent="0.3">
      <c r="A8" s="70"/>
      <c r="B8" s="110"/>
      <c r="C8" s="110"/>
      <c r="D8" s="110"/>
    </row>
    <row r="9" spans="1:4" ht="18" customHeight="1" x14ac:dyDescent="0.3">
      <c r="A9" s="70"/>
      <c r="B9" s="110"/>
      <c r="C9" s="110"/>
      <c r="D9" s="110"/>
    </row>
    <row r="10" spans="1:4" ht="18" customHeight="1" x14ac:dyDescent="0.3">
      <c r="A10" s="70"/>
      <c r="B10" s="110"/>
      <c r="C10" s="110"/>
      <c r="D10" s="110"/>
    </row>
    <row r="11" spans="1:4" ht="18" customHeight="1" x14ac:dyDescent="0.3">
      <c r="A11" s="70"/>
      <c r="B11" s="110"/>
      <c r="C11" s="110"/>
      <c r="D11" s="110"/>
    </row>
    <row r="12" spans="1:4" ht="18" customHeight="1" x14ac:dyDescent="0.3">
      <c r="A12" s="70"/>
      <c r="B12" s="110"/>
      <c r="C12" s="110"/>
      <c r="D12" s="110"/>
    </row>
    <row r="13" spans="1:4" ht="18" customHeight="1" x14ac:dyDescent="0.3">
      <c r="A13" s="70"/>
      <c r="B13" s="110"/>
      <c r="C13" s="110"/>
      <c r="D13" s="110"/>
    </row>
    <row r="14" spans="1:4" ht="18" customHeight="1" x14ac:dyDescent="0.3">
      <c r="A14" s="70"/>
      <c r="B14" s="110"/>
      <c r="C14" s="110"/>
      <c r="D14" s="110"/>
    </row>
    <row r="15" spans="1:4" ht="18" customHeight="1" x14ac:dyDescent="0.3">
      <c r="A15" s="70"/>
      <c r="B15" s="110"/>
      <c r="C15" s="110"/>
      <c r="D15" s="110"/>
    </row>
    <row r="16" spans="1:4" ht="18" customHeight="1" x14ac:dyDescent="0.3">
      <c r="A16" s="70"/>
      <c r="B16" s="110"/>
      <c r="C16" s="110"/>
      <c r="D16" s="110"/>
    </row>
    <row r="17" spans="1:4" ht="18" customHeight="1" x14ac:dyDescent="0.3">
      <c r="A17" s="70"/>
      <c r="B17" s="110"/>
      <c r="C17" s="110"/>
      <c r="D17" s="110"/>
    </row>
    <row r="18" spans="1:4" ht="18" customHeight="1" x14ac:dyDescent="0.3">
      <c r="A18" s="44" t="s">
        <v>69</v>
      </c>
      <c r="B18" s="68">
        <f>SUM(B6:B17)</f>
        <v>1228556</v>
      </c>
      <c r="C18" s="68">
        <f>SUM(C6:C17)</f>
        <v>13401</v>
      </c>
      <c r="D18" s="68">
        <f>SUM(D6:D17)</f>
        <v>1215155</v>
      </c>
    </row>
    <row r="19" spans="1:4" ht="30" customHeight="1" x14ac:dyDescent="0.3"/>
    <row r="20" spans="1:4" s="9" customFormat="1" ht="18" customHeight="1" x14ac:dyDescent="0.35">
      <c r="A20" s="6" t="s">
        <v>70</v>
      </c>
      <c r="C20" s="25"/>
      <c r="D20" s="25"/>
    </row>
    <row r="21" spans="1:4" ht="18" customHeight="1" x14ac:dyDescent="0.3"/>
    <row r="22" spans="1:4" ht="30" customHeight="1" x14ac:dyDescent="0.3">
      <c r="A22" s="111" t="s">
        <v>65</v>
      </c>
      <c r="B22" s="112" t="s">
        <v>66</v>
      </c>
      <c r="C22" s="112" t="s">
        <v>67</v>
      </c>
      <c r="D22" s="112" t="s">
        <v>68</v>
      </c>
    </row>
    <row r="23" spans="1:4" ht="18" customHeight="1" x14ac:dyDescent="0.3">
      <c r="A23" s="70" t="s">
        <v>242</v>
      </c>
      <c r="B23" s="110">
        <v>1096746</v>
      </c>
      <c r="C23" s="110">
        <v>9944</v>
      </c>
      <c r="D23" s="110">
        <v>1086802</v>
      </c>
    </row>
    <row r="24" spans="1:4" ht="18" customHeight="1" x14ac:dyDescent="0.3">
      <c r="A24" s="70"/>
      <c r="B24" s="110"/>
      <c r="C24" s="110"/>
      <c r="D24" s="110"/>
    </row>
    <row r="25" spans="1:4" ht="18" customHeight="1" x14ac:dyDescent="0.3">
      <c r="A25" s="70"/>
      <c r="B25" s="110"/>
      <c r="C25" s="110"/>
      <c r="D25" s="110"/>
    </row>
    <row r="26" spans="1:4" ht="18" customHeight="1" x14ac:dyDescent="0.3">
      <c r="A26" s="70"/>
      <c r="B26" s="110"/>
      <c r="C26" s="110"/>
      <c r="D26" s="110"/>
    </row>
    <row r="27" spans="1:4" ht="18" customHeight="1" x14ac:dyDescent="0.3">
      <c r="A27" s="70"/>
      <c r="B27" s="110"/>
      <c r="C27" s="110"/>
      <c r="D27" s="110"/>
    </row>
    <row r="28" spans="1:4" ht="18" customHeight="1" x14ac:dyDescent="0.3">
      <c r="A28" s="70"/>
      <c r="B28" s="110"/>
      <c r="C28" s="110"/>
      <c r="D28" s="110"/>
    </row>
    <row r="29" spans="1:4" ht="18" customHeight="1" x14ac:dyDescent="0.3">
      <c r="A29" s="70"/>
      <c r="B29" s="110"/>
      <c r="C29" s="110"/>
      <c r="D29" s="110"/>
    </row>
    <row r="30" spans="1:4" ht="18" customHeight="1" x14ac:dyDescent="0.3">
      <c r="A30" s="70"/>
      <c r="B30" s="110"/>
      <c r="C30" s="110"/>
      <c r="D30" s="110"/>
    </row>
    <row r="31" spans="1:4" ht="18" customHeight="1" x14ac:dyDescent="0.3">
      <c r="A31" s="70"/>
      <c r="B31" s="110"/>
      <c r="C31" s="110"/>
      <c r="D31" s="110"/>
    </row>
    <row r="32" spans="1:4" ht="18" customHeight="1" x14ac:dyDescent="0.3">
      <c r="A32" s="70"/>
      <c r="B32" s="110"/>
      <c r="C32" s="110"/>
      <c r="D32" s="110"/>
    </row>
    <row r="33" spans="1:4" ht="18" customHeight="1" x14ac:dyDescent="0.3">
      <c r="A33" s="70"/>
      <c r="B33" s="110"/>
      <c r="C33" s="110"/>
      <c r="D33" s="110"/>
    </row>
    <row r="34" spans="1:4" ht="18" customHeight="1" x14ac:dyDescent="0.3">
      <c r="A34" s="70"/>
      <c r="B34" s="110"/>
      <c r="C34" s="110"/>
      <c r="D34" s="110"/>
    </row>
    <row r="35" spans="1:4" ht="18" customHeight="1" x14ac:dyDescent="0.3">
      <c r="A35" s="44" t="s">
        <v>69</v>
      </c>
      <c r="B35" s="61">
        <f>SUM(B23:B34)</f>
        <v>1096746</v>
      </c>
      <c r="C35" s="61">
        <f>SUM(C23:C34)</f>
        <v>9944</v>
      </c>
      <c r="D35" s="61">
        <f>SUM(D23:D34)</f>
        <v>1086802</v>
      </c>
    </row>
    <row r="36" spans="1:4" ht="18" customHeight="1" x14ac:dyDescent="0.3">
      <c r="A36" s="44" t="s">
        <v>71</v>
      </c>
      <c r="B36" s="308">
        <f>(B18-B35)/B18</f>
        <v>0.10728855664699045</v>
      </c>
      <c r="C36" s="309"/>
      <c r="D36" s="310"/>
    </row>
    <row r="37" spans="1:4" ht="30" customHeight="1" x14ac:dyDescent="0.3"/>
    <row r="38" spans="1:4" s="9" customFormat="1" ht="18" customHeight="1" x14ac:dyDescent="0.35">
      <c r="A38" s="6" t="s">
        <v>72</v>
      </c>
      <c r="C38" s="25"/>
      <c r="D38" s="25"/>
    </row>
    <row r="39" spans="1:4" ht="18" customHeight="1" x14ac:dyDescent="0.3"/>
    <row r="40" spans="1:4" ht="30" customHeight="1" x14ac:dyDescent="0.3">
      <c r="A40" s="113" t="s">
        <v>65</v>
      </c>
      <c r="B40" s="114" t="s">
        <v>66</v>
      </c>
      <c r="C40" s="114" t="s">
        <v>67</v>
      </c>
      <c r="D40" s="114" t="s">
        <v>68</v>
      </c>
    </row>
    <row r="41" spans="1:4" ht="18" customHeight="1" x14ac:dyDescent="0.3">
      <c r="A41" s="70" t="s">
        <v>243</v>
      </c>
      <c r="B41" s="110">
        <v>1093303</v>
      </c>
      <c r="C41" s="110">
        <v>11049</v>
      </c>
      <c r="D41" s="110">
        <v>1082254</v>
      </c>
    </row>
    <row r="42" spans="1:4" ht="18" customHeight="1" x14ac:dyDescent="0.3">
      <c r="A42" s="70"/>
      <c r="B42" s="110"/>
      <c r="C42" s="110"/>
      <c r="D42" s="110"/>
    </row>
    <row r="43" spans="1:4" ht="18" customHeight="1" x14ac:dyDescent="0.3">
      <c r="A43" s="70"/>
      <c r="B43" s="110"/>
      <c r="C43" s="110"/>
      <c r="D43" s="110"/>
    </row>
    <row r="44" spans="1:4" ht="18" customHeight="1" x14ac:dyDescent="0.3">
      <c r="A44" s="70"/>
      <c r="B44" s="110"/>
      <c r="C44" s="110"/>
      <c r="D44" s="110"/>
    </row>
    <row r="45" spans="1:4" ht="18" customHeight="1" x14ac:dyDescent="0.3">
      <c r="A45" s="70"/>
      <c r="B45" s="110"/>
      <c r="C45" s="110"/>
      <c r="D45" s="110"/>
    </row>
    <row r="46" spans="1:4" ht="18" customHeight="1" x14ac:dyDescent="0.3">
      <c r="A46" s="70"/>
      <c r="B46" s="110"/>
      <c r="C46" s="110"/>
      <c r="D46" s="110"/>
    </row>
    <row r="47" spans="1:4" ht="18" customHeight="1" x14ac:dyDescent="0.3">
      <c r="A47" s="70"/>
      <c r="B47" s="110"/>
      <c r="C47" s="110"/>
      <c r="D47" s="110"/>
    </row>
    <row r="48" spans="1:4" ht="18" customHeight="1" x14ac:dyDescent="0.3">
      <c r="A48" s="70"/>
      <c r="B48" s="110"/>
      <c r="C48" s="110"/>
      <c r="D48" s="110"/>
    </row>
    <row r="49" spans="1:5" ht="18" customHeight="1" x14ac:dyDescent="0.3">
      <c r="A49" s="70"/>
      <c r="B49" s="110"/>
      <c r="C49" s="110"/>
      <c r="D49" s="110"/>
    </row>
    <row r="50" spans="1:5" ht="18" customHeight="1" x14ac:dyDescent="0.3">
      <c r="A50" s="70"/>
      <c r="B50" s="110"/>
      <c r="C50" s="110"/>
      <c r="D50" s="110"/>
    </row>
    <row r="51" spans="1:5" ht="18" customHeight="1" x14ac:dyDescent="0.3">
      <c r="A51" s="70"/>
      <c r="B51" s="110"/>
      <c r="C51" s="110"/>
      <c r="D51" s="110"/>
    </row>
    <row r="52" spans="1:5" ht="18" customHeight="1" x14ac:dyDescent="0.3">
      <c r="A52" s="70"/>
      <c r="B52" s="110"/>
      <c r="C52" s="110"/>
      <c r="D52" s="110"/>
    </row>
    <row r="53" spans="1:5" ht="18" customHeight="1" x14ac:dyDescent="0.3">
      <c r="A53" s="44" t="s">
        <v>69</v>
      </c>
      <c r="B53" s="56">
        <f>SUM(B41:B52)</f>
        <v>1093303</v>
      </c>
      <c r="C53" s="56">
        <f>SUM(C41:C52)</f>
        <v>11049</v>
      </c>
      <c r="D53" s="56">
        <f>SUM(D41:D52)</f>
        <v>1082254</v>
      </c>
    </row>
    <row r="54" spans="1:5" ht="18" customHeight="1" x14ac:dyDescent="0.3">
      <c r="A54" s="44" t="s">
        <v>71</v>
      </c>
      <c r="B54" s="311">
        <f>(B18-B53)/B18</f>
        <v>0.11009103370135345</v>
      </c>
      <c r="C54" s="312"/>
      <c r="D54" s="313"/>
    </row>
    <row r="55" spans="1:5" ht="30" customHeight="1" x14ac:dyDescent="0.3"/>
    <row r="56" spans="1:5" s="6" customFormat="1" ht="18" customHeight="1" x14ac:dyDescent="0.35">
      <c r="A56" s="6" t="s">
        <v>211</v>
      </c>
    </row>
    <row r="57" spans="1:5" ht="18" customHeight="1" x14ac:dyDescent="0.3"/>
    <row r="58" spans="1:5" s="3" customFormat="1" ht="18" customHeight="1" x14ac:dyDescent="0.3">
      <c r="B58" s="103" t="s">
        <v>73</v>
      </c>
      <c r="C58" s="103" t="s">
        <v>74</v>
      </c>
      <c r="D58" s="103" t="s">
        <v>75</v>
      </c>
    </row>
    <row r="59" spans="1:5" ht="28" x14ac:dyDescent="0.3">
      <c r="A59" s="45" t="s">
        <v>76</v>
      </c>
      <c r="B59" s="104">
        <f>B18</f>
        <v>1228556</v>
      </c>
      <c r="C59" s="104">
        <f>B35</f>
        <v>1096746</v>
      </c>
      <c r="D59" s="104">
        <f>B53</f>
        <v>1093303</v>
      </c>
      <c r="E59" s="7"/>
    </row>
    <row r="60" spans="1:5" ht="20.5" customHeight="1" x14ac:dyDescent="0.3">
      <c r="A60" s="24" t="s">
        <v>77</v>
      </c>
      <c r="B60" s="314">
        <f>'[1]1. Project Details'!C25</f>
        <v>45000</v>
      </c>
      <c r="C60" s="315"/>
      <c r="D60" s="316"/>
    </row>
    <row r="61" spans="1:5" ht="21.65" customHeight="1" x14ac:dyDescent="0.3">
      <c r="A61" s="238" t="s">
        <v>212</v>
      </c>
      <c r="B61" s="105">
        <f>B59/B60</f>
        <v>27.301244444444446</v>
      </c>
      <c r="C61" s="105">
        <f>C59/B60</f>
        <v>24.372133333333334</v>
      </c>
      <c r="D61" s="105">
        <f>D59/B60</f>
        <v>24.295622222222221</v>
      </c>
    </row>
    <row r="62" spans="1:5" s="4" customFormat="1" ht="24.65" customHeight="1" x14ac:dyDescent="0.35">
      <c r="A62" s="24" t="s">
        <v>78</v>
      </c>
      <c r="B62" s="106" t="s">
        <v>79</v>
      </c>
      <c r="C62" s="107">
        <f>(C61-B61)/B61</f>
        <v>-0.10728855664699048</v>
      </c>
      <c r="D62" s="107">
        <f>(D61-B61)/B61</f>
        <v>-0.11009103370135356</v>
      </c>
    </row>
    <row r="63" spans="1:5" s="4" customFormat="1" ht="77.5" customHeight="1" x14ac:dyDescent="0.35">
      <c r="A63" s="24" t="s">
        <v>80</v>
      </c>
      <c r="B63" s="46" t="s">
        <v>81</v>
      </c>
      <c r="C63" s="60"/>
      <c r="D63" s="57"/>
    </row>
    <row r="66" spans="3:8" ht="14.5" x14ac:dyDescent="0.35">
      <c r="C66" s="15"/>
      <c r="D66"/>
      <c r="E66"/>
      <c r="F66" s="16"/>
      <c r="G66" s="16"/>
      <c r="H66" s="17"/>
    </row>
    <row r="67" spans="3:8" ht="14.5" x14ac:dyDescent="0.35">
      <c r="C67" s="15"/>
      <c r="D67"/>
      <c r="E67"/>
      <c r="F67" s="16"/>
      <c r="G67" s="16"/>
      <c r="H67" s="17"/>
    </row>
    <row r="68" spans="3:8" ht="14.5" x14ac:dyDescent="0.35">
      <c r="C68" s="18"/>
      <c r="D68"/>
      <c r="E68"/>
      <c r="F68" s="16"/>
      <c r="G68" s="16"/>
      <c r="H68" s="17"/>
    </row>
    <row r="69" spans="3:8" ht="14.5" x14ac:dyDescent="0.35">
      <c r="C69" s="15"/>
      <c r="D69"/>
      <c r="E69"/>
      <c r="F69" s="16"/>
      <c r="G69" s="16"/>
      <c r="H69" s="17"/>
    </row>
    <row r="70" spans="3:8" ht="14.5" x14ac:dyDescent="0.35">
      <c r="C70" s="15"/>
      <c r="D70"/>
      <c r="E70"/>
      <c r="F70" s="16"/>
      <c r="G70" s="16"/>
      <c r="H70" s="17"/>
    </row>
  </sheetData>
  <mergeCells count="3">
    <mergeCell ref="B36:D36"/>
    <mergeCell ref="B54:D54"/>
    <mergeCell ref="B60:D60"/>
  </mergeCells>
  <conditionalFormatting sqref="A6:A17">
    <cfRule type="duplicateValues" dxfId="5" priority="3"/>
  </conditionalFormatting>
  <conditionalFormatting sqref="A23:A34">
    <cfRule type="duplicateValues" dxfId="4" priority="2"/>
  </conditionalFormatting>
  <conditionalFormatting sqref="A41:A52">
    <cfRule type="duplicateValues" dxfId="3" priority="1"/>
  </conditionalFormatting>
  <pageMargins left="0.7" right="0.7" top="0.75" bottom="0.75" header="0.3" footer="0.3"/>
  <pageSetup paperSize="9" scale="78" fitToHeight="0" orientation="portrait" r:id="rId1"/>
  <rowBreaks count="1" manualBreakCount="1">
    <brk id="5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E66"/>
  <sheetViews>
    <sheetView showGridLines="0" topLeftCell="A11" zoomScale="80" zoomScaleNormal="80" zoomScaleSheetLayoutView="80" workbookViewId="0">
      <selection activeCell="A42" sqref="A42"/>
    </sheetView>
  </sheetViews>
  <sheetFormatPr defaultColWidth="9.1796875" defaultRowHeight="14" x14ac:dyDescent="0.3"/>
  <cols>
    <col min="1" max="1" width="28.7265625" style="5" customWidth="1"/>
    <col min="2" max="2" width="25.453125" style="5" customWidth="1"/>
    <col min="3" max="3" width="23.1796875" style="5" customWidth="1"/>
    <col min="4" max="4" width="26" style="5" customWidth="1"/>
    <col min="5" max="5" width="11.1796875" style="5" customWidth="1"/>
    <col min="6" max="6" width="8.26953125" style="5" customWidth="1"/>
    <col min="7" max="16384" width="9.1796875" style="5"/>
  </cols>
  <sheetData>
    <row r="1" spans="1:4" ht="20" x14ac:dyDescent="0.4">
      <c r="A1" s="10" t="s">
        <v>149</v>
      </c>
    </row>
    <row r="3" spans="1:4" s="9" customFormat="1" ht="15.5" x14ac:dyDescent="0.35">
      <c r="A3" s="8" t="s">
        <v>150</v>
      </c>
      <c r="C3" s="25"/>
      <c r="D3" s="25"/>
    </row>
    <row r="5" spans="1:4" ht="28" x14ac:dyDescent="0.3">
      <c r="A5" s="2" t="s">
        <v>65</v>
      </c>
      <c r="B5" s="24" t="s">
        <v>151</v>
      </c>
      <c r="C5" s="24" t="s">
        <v>152</v>
      </c>
      <c r="D5" s="24" t="s">
        <v>153</v>
      </c>
    </row>
    <row r="6" spans="1:4" x14ac:dyDescent="0.3">
      <c r="A6" s="70" t="s">
        <v>148</v>
      </c>
      <c r="B6" s="69">
        <v>12256.1</v>
      </c>
      <c r="C6" s="69">
        <v>376</v>
      </c>
      <c r="D6" s="69">
        <v>11880.1</v>
      </c>
    </row>
    <row r="7" spans="1:4" x14ac:dyDescent="0.3">
      <c r="A7" s="70"/>
      <c r="B7" s="69"/>
      <c r="C7" s="69"/>
      <c r="D7" s="69"/>
    </row>
    <row r="8" spans="1:4" x14ac:dyDescent="0.3">
      <c r="A8" s="70"/>
      <c r="B8" s="69"/>
      <c r="C8" s="69"/>
      <c r="D8" s="69"/>
    </row>
    <row r="9" spans="1:4" x14ac:dyDescent="0.3">
      <c r="A9" s="70"/>
      <c r="B9" s="69"/>
      <c r="C9" s="69"/>
      <c r="D9" s="69"/>
    </row>
    <row r="10" spans="1:4" x14ac:dyDescent="0.3">
      <c r="A10" s="70"/>
      <c r="B10" s="69"/>
      <c r="C10" s="69"/>
      <c r="D10" s="69"/>
    </row>
    <row r="11" spans="1:4" x14ac:dyDescent="0.3">
      <c r="A11" s="70"/>
      <c r="B11" s="69"/>
      <c r="C11" s="69"/>
      <c r="D11" s="69"/>
    </row>
    <row r="12" spans="1:4" x14ac:dyDescent="0.3">
      <c r="A12" s="70"/>
      <c r="B12" s="69"/>
      <c r="C12" s="69"/>
      <c r="D12" s="69"/>
    </row>
    <row r="13" spans="1:4" x14ac:dyDescent="0.3">
      <c r="A13" s="70"/>
      <c r="B13" s="69"/>
      <c r="C13" s="69"/>
      <c r="D13" s="69"/>
    </row>
    <row r="14" spans="1:4" x14ac:dyDescent="0.3">
      <c r="A14" s="70"/>
      <c r="B14" s="69"/>
      <c r="C14" s="69"/>
      <c r="D14" s="69"/>
    </row>
    <row r="15" spans="1:4" x14ac:dyDescent="0.3">
      <c r="A15" s="70"/>
      <c r="B15" s="69"/>
      <c r="C15" s="69"/>
      <c r="D15" s="69"/>
    </row>
    <row r="16" spans="1:4" x14ac:dyDescent="0.3">
      <c r="A16" s="70"/>
      <c r="B16" s="69"/>
      <c r="C16" s="69"/>
      <c r="D16" s="69"/>
    </row>
    <row r="17" spans="1:4" x14ac:dyDescent="0.3">
      <c r="A17" s="70"/>
      <c r="B17" s="69"/>
      <c r="C17" s="69"/>
      <c r="D17" s="69"/>
    </row>
    <row r="18" spans="1:4" ht="14.5" customHeight="1" x14ac:dyDescent="0.3">
      <c r="A18" s="44" t="s">
        <v>69</v>
      </c>
      <c r="B18" s="66">
        <f>SUM(B6:B17)</f>
        <v>12256.1</v>
      </c>
      <c r="C18" s="66">
        <f t="shared" ref="C18:D18" si="0">SUM(C6:C17)</f>
        <v>376</v>
      </c>
      <c r="D18" s="66">
        <f t="shared" si="0"/>
        <v>11880.1</v>
      </c>
    </row>
    <row r="20" spans="1:4" s="9" customFormat="1" ht="15.5" x14ac:dyDescent="0.35">
      <c r="A20" s="6" t="s">
        <v>154</v>
      </c>
      <c r="C20" s="25"/>
      <c r="D20" s="25"/>
    </row>
    <row r="22" spans="1:4" ht="28" x14ac:dyDescent="0.3">
      <c r="A22" s="2" t="s">
        <v>65</v>
      </c>
      <c r="B22" s="24" t="s">
        <v>151</v>
      </c>
      <c r="C22" s="24" t="s">
        <v>152</v>
      </c>
      <c r="D22" s="24" t="s">
        <v>153</v>
      </c>
    </row>
    <row r="23" spans="1:4" x14ac:dyDescent="0.3">
      <c r="A23" s="70" t="s">
        <v>242</v>
      </c>
      <c r="B23" s="59">
        <v>11682.2</v>
      </c>
      <c r="C23" s="59">
        <v>603</v>
      </c>
      <c r="D23" s="59">
        <v>11079.2</v>
      </c>
    </row>
    <row r="24" spans="1:4" x14ac:dyDescent="0.3">
      <c r="A24" s="70"/>
      <c r="B24" s="59"/>
      <c r="C24" s="59"/>
      <c r="D24" s="59"/>
    </row>
    <row r="25" spans="1:4" x14ac:dyDescent="0.3">
      <c r="A25" s="70"/>
      <c r="B25" s="59"/>
      <c r="C25" s="59"/>
      <c r="D25" s="59"/>
    </row>
    <row r="26" spans="1:4" x14ac:dyDescent="0.3">
      <c r="A26" s="70"/>
      <c r="B26" s="59"/>
      <c r="C26" s="59"/>
      <c r="D26" s="59"/>
    </row>
    <row r="27" spans="1:4" x14ac:dyDescent="0.3">
      <c r="A27" s="70"/>
      <c r="B27" s="59"/>
      <c r="C27" s="59"/>
      <c r="D27" s="59"/>
    </row>
    <row r="28" spans="1:4" x14ac:dyDescent="0.3">
      <c r="A28" s="70"/>
      <c r="B28" s="59"/>
      <c r="C28" s="59"/>
      <c r="D28" s="59"/>
    </row>
    <row r="29" spans="1:4" x14ac:dyDescent="0.3">
      <c r="A29" s="70"/>
      <c r="B29" s="59"/>
      <c r="C29" s="59"/>
      <c r="D29" s="59"/>
    </row>
    <row r="30" spans="1:4" x14ac:dyDescent="0.3">
      <c r="A30" s="70"/>
      <c r="B30" s="59"/>
      <c r="C30" s="59"/>
      <c r="D30" s="59"/>
    </row>
    <row r="31" spans="1:4" x14ac:dyDescent="0.3">
      <c r="A31" s="70"/>
      <c r="B31" s="59"/>
      <c r="C31" s="59"/>
      <c r="D31" s="59"/>
    </row>
    <row r="32" spans="1:4" x14ac:dyDescent="0.3">
      <c r="A32" s="70"/>
      <c r="B32" s="59"/>
      <c r="C32" s="59"/>
      <c r="D32" s="59"/>
    </row>
    <row r="33" spans="1:4" x14ac:dyDescent="0.3">
      <c r="A33" s="70"/>
      <c r="B33" s="59"/>
      <c r="C33" s="59"/>
      <c r="D33" s="59"/>
    </row>
    <row r="34" spans="1:4" x14ac:dyDescent="0.3">
      <c r="A34" s="70"/>
      <c r="B34" s="59"/>
      <c r="C34" s="59"/>
      <c r="D34" s="59"/>
    </row>
    <row r="35" spans="1:4" x14ac:dyDescent="0.3">
      <c r="A35" s="44" t="s">
        <v>69</v>
      </c>
      <c r="B35" s="66">
        <f>SUM(B23:B34)</f>
        <v>11682.2</v>
      </c>
      <c r="C35" s="66">
        <f t="shared" ref="C35:D35" si="1">SUM(C23:C34)</f>
        <v>603</v>
      </c>
      <c r="D35" s="66">
        <f t="shared" si="1"/>
        <v>11079.2</v>
      </c>
    </row>
    <row r="36" spans="1:4" x14ac:dyDescent="0.3">
      <c r="A36" s="44" t="s">
        <v>71</v>
      </c>
      <c r="B36" s="317">
        <f>(B18-B35)/B18</f>
        <v>4.6825662323251249E-2</v>
      </c>
      <c r="C36" s="318"/>
      <c r="D36" s="319"/>
    </row>
    <row r="38" spans="1:4" s="9" customFormat="1" ht="15.5" x14ac:dyDescent="0.35">
      <c r="A38" s="6" t="s">
        <v>155</v>
      </c>
      <c r="C38" s="25"/>
      <c r="D38" s="25"/>
    </row>
    <row r="40" spans="1:4" ht="28" x14ac:dyDescent="0.3">
      <c r="A40" s="2" t="s">
        <v>65</v>
      </c>
      <c r="B40" s="24" t="s">
        <v>151</v>
      </c>
      <c r="C40" s="24" t="s">
        <v>152</v>
      </c>
      <c r="D40" s="24" t="s">
        <v>153</v>
      </c>
    </row>
    <row r="41" spans="1:4" x14ac:dyDescent="0.3">
      <c r="A41" s="70" t="s">
        <v>243</v>
      </c>
      <c r="B41" s="58">
        <v>10688.1</v>
      </c>
      <c r="C41" s="58">
        <v>711</v>
      </c>
      <c r="D41" s="58">
        <v>9977.1</v>
      </c>
    </row>
    <row r="42" spans="1:4" x14ac:dyDescent="0.3">
      <c r="A42" s="70"/>
      <c r="B42" s="58"/>
      <c r="C42" s="58"/>
      <c r="D42" s="58"/>
    </row>
    <row r="43" spans="1:4" x14ac:dyDescent="0.3">
      <c r="A43" s="70"/>
      <c r="B43" s="58"/>
      <c r="C43" s="58"/>
      <c r="D43" s="58"/>
    </row>
    <row r="44" spans="1:4" x14ac:dyDescent="0.3">
      <c r="A44" s="70"/>
      <c r="B44" s="58"/>
      <c r="C44" s="58"/>
      <c r="D44" s="58"/>
    </row>
    <row r="45" spans="1:4" x14ac:dyDescent="0.3">
      <c r="A45" s="70"/>
      <c r="B45" s="58"/>
      <c r="C45" s="58"/>
      <c r="D45" s="58"/>
    </row>
    <row r="46" spans="1:4" x14ac:dyDescent="0.3">
      <c r="A46" s="70"/>
      <c r="B46" s="58"/>
      <c r="C46" s="58"/>
      <c r="D46" s="58"/>
    </row>
    <row r="47" spans="1:4" x14ac:dyDescent="0.3">
      <c r="A47" s="70"/>
      <c r="B47" s="58"/>
      <c r="C47" s="58"/>
      <c r="D47" s="58"/>
    </row>
    <row r="48" spans="1:4" x14ac:dyDescent="0.3">
      <c r="A48" s="70"/>
      <c r="B48" s="58"/>
      <c r="C48" s="58"/>
      <c r="D48" s="58"/>
    </row>
    <row r="49" spans="1:5" x14ac:dyDescent="0.3">
      <c r="A49" s="70"/>
      <c r="B49" s="58"/>
      <c r="C49" s="58"/>
      <c r="D49" s="58"/>
    </row>
    <row r="50" spans="1:5" x14ac:dyDescent="0.3">
      <c r="A50" s="70"/>
      <c r="B50" s="58"/>
      <c r="C50" s="58"/>
      <c r="D50" s="58"/>
    </row>
    <row r="51" spans="1:5" x14ac:dyDescent="0.3">
      <c r="A51" s="70"/>
      <c r="B51" s="58"/>
      <c r="C51" s="58"/>
      <c r="D51" s="58"/>
    </row>
    <row r="52" spans="1:5" x14ac:dyDescent="0.3">
      <c r="A52" s="70"/>
      <c r="B52" s="58"/>
      <c r="C52" s="58"/>
      <c r="D52" s="58"/>
    </row>
    <row r="53" spans="1:5" x14ac:dyDescent="0.3">
      <c r="A53" s="44" t="s">
        <v>69</v>
      </c>
      <c r="B53" s="66">
        <f>SUM(B41:B52)</f>
        <v>10688.1</v>
      </c>
      <c r="C53" s="66">
        <f t="shared" ref="C53:D53" si="2">SUM(C41:C52)</f>
        <v>711</v>
      </c>
      <c r="D53" s="66">
        <f t="shared" si="2"/>
        <v>9977.1</v>
      </c>
    </row>
    <row r="54" spans="1:5" x14ac:dyDescent="0.3">
      <c r="A54" s="44" t="s">
        <v>71</v>
      </c>
      <c r="B54" s="317">
        <f>(B18-B53)/B18</f>
        <v>0.12793629294800141</v>
      </c>
      <c r="C54" s="318"/>
      <c r="D54" s="319"/>
    </row>
    <row r="56" spans="1:5" s="3" customFormat="1" x14ac:dyDescent="0.3">
      <c r="B56" s="3" t="s">
        <v>73</v>
      </c>
      <c r="C56" s="3" t="s">
        <v>74</v>
      </c>
      <c r="D56" s="3" t="s">
        <v>75</v>
      </c>
    </row>
    <row r="57" spans="1:5" ht="30" x14ac:dyDescent="0.3">
      <c r="A57" s="45" t="s">
        <v>156</v>
      </c>
      <c r="B57" s="67">
        <f>B18</f>
        <v>12256.1</v>
      </c>
      <c r="C57" s="67">
        <f>B35</f>
        <v>11682.2</v>
      </c>
      <c r="D57" s="67">
        <f>B53</f>
        <v>10688.1</v>
      </c>
      <c r="E57" s="7"/>
    </row>
    <row r="58" spans="1:5" s="4" customFormat="1" ht="24.65" customHeight="1" x14ac:dyDescent="0.35">
      <c r="A58" s="24" t="s">
        <v>78</v>
      </c>
      <c r="B58" s="64" t="s">
        <v>79</v>
      </c>
      <c r="C58" s="65">
        <f>(C57-B57)/B57</f>
        <v>-4.6825662323251249E-2</v>
      </c>
      <c r="D58" s="65">
        <f>(D57-B57)/B57</f>
        <v>-0.12793629294800141</v>
      </c>
    </row>
    <row r="59" spans="1:5" ht="86.15" customHeight="1" x14ac:dyDescent="0.3">
      <c r="A59" s="24" t="s">
        <v>80</v>
      </c>
      <c r="B59" s="46" t="s">
        <v>81</v>
      </c>
      <c r="C59" s="60"/>
      <c r="D59" s="57"/>
    </row>
    <row r="61" spans="1:5" ht="14.5" x14ac:dyDescent="0.3">
      <c r="D61" s="19"/>
    </row>
    <row r="62" spans="1:5" ht="14.5" x14ac:dyDescent="0.3">
      <c r="D62" s="19"/>
    </row>
    <row r="63" spans="1:5" ht="14.5" x14ac:dyDescent="0.3">
      <c r="D63" s="19"/>
    </row>
    <row r="64" spans="1:5" ht="14.5" x14ac:dyDescent="0.3">
      <c r="D64" s="19"/>
    </row>
    <row r="66" spans="4:4" ht="14.5" x14ac:dyDescent="0.3">
      <c r="D66" s="23"/>
    </row>
  </sheetData>
  <mergeCells count="2">
    <mergeCell ref="B54:D54"/>
    <mergeCell ref="B36:D36"/>
  </mergeCells>
  <conditionalFormatting sqref="A6:A17">
    <cfRule type="duplicateValues" dxfId="2" priority="3"/>
  </conditionalFormatting>
  <conditionalFormatting sqref="A23:A34">
    <cfRule type="duplicateValues" dxfId="1" priority="2"/>
  </conditionalFormatting>
  <conditionalFormatting sqref="A41:A52">
    <cfRule type="duplicateValues" dxfId="0" priority="1"/>
  </conditionalFormatting>
  <pageMargins left="0.7" right="0.7" top="0.75" bottom="0.75" header="0.3" footer="0.3"/>
  <pageSetup paperSize="9" scale="84" fitToHeight="0" orientation="portrait" r:id="rId1"/>
  <rowBreaks count="1" manualBreakCount="1">
    <brk id="5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E9"/>
  <sheetViews>
    <sheetView showGridLines="0" zoomScale="80" zoomScaleNormal="80" zoomScaleSheetLayoutView="80" workbookViewId="0">
      <selection activeCell="A6" sqref="A6:C6"/>
    </sheetView>
  </sheetViews>
  <sheetFormatPr defaultColWidth="9.1796875" defaultRowHeight="14" x14ac:dyDescent="0.3"/>
  <cols>
    <col min="1" max="1" width="48.81640625" style="5" customWidth="1"/>
    <col min="2" max="3" width="9.1796875" style="5"/>
    <col min="4" max="4" width="6.26953125" style="5" customWidth="1"/>
    <col min="5" max="5" width="37.1796875" style="5" customWidth="1"/>
    <col min="6" max="16384" width="9.1796875" style="5"/>
  </cols>
  <sheetData>
    <row r="1" spans="1:5" ht="20" x14ac:dyDescent="0.4">
      <c r="A1" s="10" t="s">
        <v>157</v>
      </c>
    </row>
    <row r="2" spans="1:5" s="9" customFormat="1" ht="15.5" x14ac:dyDescent="0.35">
      <c r="A2" s="6"/>
    </row>
    <row r="3" spans="1:5" s="9" customFormat="1" ht="34.5" customHeight="1" x14ac:dyDescent="0.35">
      <c r="A3" s="320" t="s">
        <v>158</v>
      </c>
      <c r="B3" s="320"/>
      <c r="C3" s="320"/>
      <c r="D3" s="320"/>
      <c r="E3" s="320"/>
    </row>
    <row r="4" spans="1:5" s="9" customFormat="1" ht="15.5" x14ac:dyDescent="0.35">
      <c r="A4" s="6"/>
    </row>
    <row r="5" spans="1:5" s="4" customFormat="1" ht="21.75" customHeight="1" x14ac:dyDescent="0.35">
      <c r="A5" s="47" t="s">
        <v>159</v>
      </c>
      <c r="B5" s="50"/>
      <c r="C5" s="62" t="s">
        <v>146</v>
      </c>
      <c r="E5" s="321" t="s">
        <v>89</v>
      </c>
    </row>
    <row r="6" spans="1:5" s="4" customFormat="1" ht="142" customHeight="1" x14ac:dyDescent="0.35">
      <c r="A6" s="324" t="s">
        <v>160</v>
      </c>
      <c r="B6" s="324"/>
      <c r="C6" s="324"/>
      <c r="D6" s="28"/>
      <c r="E6" s="321"/>
    </row>
    <row r="7" spans="1:5" s="32" customFormat="1" ht="12.5" x14ac:dyDescent="0.25">
      <c r="B7" s="31"/>
    </row>
    <row r="8" spans="1:5" s="4" customFormat="1" ht="26.25" customHeight="1" x14ac:dyDescent="0.35">
      <c r="A8" s="47" t="s">
        <v>161</v>
      </c>
      <c r="B8" s="50"/>
      <c r="C8" s="63" t="s">
        <v>146</v>
      </c>
      <c r="E8" s="322" t="s">
        <v>89</v>
      </c>
    </row>
    <row r="9" spans="1:5" s="13" customFormat="1" ht="143.15" customHeight="1" x14ac:dyDescent="0.35">
      <c r="A9" s="324" t="s">
        <v>160</v>
      </c>
      <c r="B9" s="324"/>
      <c r="C9" s="324"/>
      <c r="D9" s="29"/>
      <c r="E9" s="323"/>
    </row>
  </sheetData>
  <mergeCells count="5">
    <mergeCell ref="A3:E3"/>
    <mergeCell ref="E5:E6"/>
    <mergeCell ref="E8:E9"/>
    <mergeCell ref="A6:C6"/>
    <mergeCell ref="A9:C9"/>
  </mergeCells>
  <pageMargins left="0.7" right="0.7" top="0.75" bottom="0.75" header="0.3" footer="0.3"/>
  <pageSetup paperSize="9" scale="7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3ed5a5c-e8e8-4770-9c35-2c2c05cbcd9d">
      <UserInfo>
        <DisplayName>Thomas PANG (BCA)</DisplayName>
        <AccountId>43</AccountId>
        <AccountType/>
      </UserInfo>
      <UserInfo>
        <DisplayName>Md Halim ANAPI (BCA)</DisplayName>
        <AccountId>41</AccountId>
        <AccountType/>
      </UserInfo>
      <UserInfo>
        <DisplayName>Jeffery NENG (BCA)</DisplayName>
        <AccountId>15</AccountId>
        <AccountType/>
      </UserInfo>
      <UserInfo>
        <DisplayName>Benjamin TOWELL (BCA)</DisplayName>
        <AccountId>46</AccountId>
        <AccountType/>
      </UserInfo>
      <UserInfo>
        <DisplayName>Yock Keng LEOW (BCA)</DisplayName>
        <AccountId>9</AccountId>
        <AccountType/>
      </UserInfo>
      <UserInfo>
        <DisplayName>Chris TAY (BCA)</DisplayName>
        <AccountId>36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C23C9E3C35624C8878EB2394E657C7" ma:contentTypeVersion="3" ma:contentTypeDescription="Create a new document." ma:contentTypeScope="" ma:versionID="2682c425a5276d51d063ab7ebe736686">
  <xsd:schema xmlns:xsd="http://www.w3.org/2001/XMLSchema" xmlns:xs="http://www.w3.org/2001/XMLSchema" xmlns:p="http://schemas.microsoft.com/office/2006/metadata/properties" xmlns:ns2="e3ed5a5c-e8e8-4770-9c35-2c2c05cbcd9d" targetNamespace="http://schemas.microsoft.com/office/2006/metadata/properties" ma:root="true" ma:fieldsID="a0699cbdf25ef8120c6695d91619b453" ns2:_="">
    <xsd:import namespace="e3ed5a5c-e8e8-4770-9c35-2c2c05cbcd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d5a5c-e8e8-4770-9c35-2c2c05cbcd9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30FC8D-9605-41A5-B64D-B4CDDE1FF72D}">
  <ds:schemaRefs>
    <ds:schemaRef ds:uri="e3ed5a5c-e8e8-4770-9c35-2c2c05cbcd9d"/>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824C32D-59A7-481F-9B0C-B9BB1A2A4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d5a5c-e8e8-4770-9c35-2c2c05cb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6062A3-87EB-4A67-AA82-3A1FECF30C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Guidance Notes</vt:lpstr>
      <vt:lpstr>1. Project Details</vt:lpstr>
      <vt:lpstr>2. EE requirement</vt:lpstr>
      <vt:lpstr>2.1 EE Pathway1</vt:lpstr>
      <vt:lpstr>2.2 EE Pathway2</vt:lpstr>
      <vt:lpstr>3. OSE Report</vt:lpstr>
      <vt:lpstr>4. Energy Consumption</vt:lpstr>
      <vt:lpstr>5. Water Consumption</vt:lpstr>
      <vt:lpstr>6. Energy &amp; Water Improve Plan</vt:lpstr>
      <vt:lpstr>7. CoC</vt:lpstr>
      <vt:lpstr>8. Sustainable OM</vt:lpstr>
      <vt:lpstr>8. IEQ</vt:lpstr>
      <vt:lpstr>9. Others</vt:lpstr>
      <vt:lpstr>'1. Project Details'!Print_Area</vt:lpstr>
      <vt:lpstr>'2.2 EE Pathway2'!Print_Area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 2021 In Operaton</dc:title>
  <dc:subject/>
  <dc:creator>Tracy LIU (BCA)</dc:creator>
  <cp:keywords>GM 2021</cp:keywords>
  <dc:description/>
  <cp:lastModifiedBy>Tracy LIU (BCA)</cp:lastModifiedBy>
  <cp:revision/>
  <dcterms:created xsi:type="dcterms:W3CDTF">2016-07-22T03:32:04Z</dcterms:created>
  <dcterms:modified xsi:type="dcterms:W3CDTF">2023-02-24T01:32:01Z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0x0101007EC23C9E3C35624C8878EB2394E657C7</vt:lpwstr>
  </property>
  <property fmtid="{D5CDD505-2E9C-101B-9397-08002B2CF9AE}" pid="3" name="MSIP_Label_5434c4c7-833e-41e4-b0ab-cdb227a2f6f7_Enabled">
    <vt:lpwstr>true</vt:lpwstr>
  </property>
  <property fmtid="{D5CDD505-2E9C-101B-9397-08002B2CF9AE}" pid="4" name="MSIP_Label_5434c4c7-833e-41e4-b0ab-cdb227a2f6f7_SetDate">
    <vt:lpwstr>2022-02-21T10:16:55Z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2c539139-3377-4006-9843-a93dcc45d208</vt:lpwstr>
  </property>
  <property fmtid="{D5CDD505-2E9C-101B-9397-08002B2CF9AE}" pid="9" name="MSIP_Label_5434c4c7-833e-41e4-b0ab-cdb227a2f6f7_ContentBits">
    <vt:lpwstr>0</vt:lpwstr>
  </property>
</Properties>
</file>