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hidePivotFieldList="1"/>
  <mc:AlternateContent xmlns:mc="http://schemas.openxmlformats.org/markup-compatibility/2006">
    <mc:Choice Requires="x15">
      <x15ac:absPath xmlns:x15ac="http://schemas.microsoft.com/office/spreadsheetml/2010/11/ac" url="C:\Users\Veronicatan\Documents\00 Safer Cyberspace\02 Enterprises - Trustmark\01b CE CT Stds 2024-2025\03 Draft SS\0 CSA Version\"/>
    </mc:Choice>
  </mc:AlternateContent>
  <xr:revisionPtr revIDLastSave="0" documentId="13_ncr:1_{BD069ABD-625E-4F6F-B67A-15EA27E57EDF}" xr6:coauthVersionLast="47" xr6:coauthVersionMax="47" xr10:uidLastSave="{00000000-0000-0000-0000-000000000000}"/>
  <workbookProtection workbookAlgorithmName="SHA-512" workbookHashValue="fpyoD4w1RS6dRCZwP8lYGvzeXXQvObRWyQfTY/eJhzD+sph7MrTcKI0UGoRxQPCtrnlYI9iiJ1qjuexvLzkp7Q==" workbookSaltValue="K6hXrK4I+vKtwImh2u5sSQ==" workbookSpinCount="100000" lockStructure="1"/>
  <bookViews>
    <workbookView xWindow="-110" yWindow="-110" windowWidth="19420" windowHeight="10300" xr2:uid="{00000000-000D-0000-FFFF-FFFF00000000}"/>
  </bookViews>
  <sheets>
    <sheet name="Overview &amp; Instruction" sheetId="3" r:id="rId1"/>
    <sheet name="Organisation Data" sheetId="6" r:id="rId2"/>
    <sheet name="Self-Assessment" sheetId="1" r:id="rId3"/>
    <sheet name="Results" sheetId="4" r:id="rId4"/>
    <sheet name="Declaration" sheetId="5" r:id="rId5"/>
  </sheets>
  <definedNames>
    <definedName name="_xlnm._FilterDatabase" localSheetId="2" hidden="1">'Self-Assessment'!$A$3:$H$87</definedName>
    <definedName name="_xlnm.Print_Titles" localSheetId="2">'Self-Assessment'!$3:$3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8" i="4" l="1"/>
  <c r="R8" i="4"/>
  <c r="O7" i="4"/>
  <c r="R7" i="4"/>
  <c r="O20" i="4"/>
  <c r="R20" i="4"/>
  <c r="V20" i="4"/>
  <c r="O21" i="4"/>
  <c r="R21" i="4"/>
  <c r="V21" i="4"/>
  <c r="O23" i="4"/>
  <c r="R23" i="4"/>
  <c r="V22" i="4"/>
  <c r="R28" i="4" l="1"/>
  <c r="R27" i="4"/>
  <c r="R26" i="4"/>
  <c r="R25" i="4"/>
  <c r="R24" i="4"/>
  <c r="R22" i="4"/>
  <c r="R10" i="4"/>
  <c r="O9" i="4"/>
  <c r="R9" i="4"/>
  <c r="O10" i="4"/>
  <c r="O11" i="4"/>
  <c r="R11" i="4"/>
  <c r="O12" i="4"/>
  <c r="R12" i="4"/>
  <c r="O13" i="4"/>
  <c r="R13" i="4"/>
  <c r="O14" i="4"/>
  <c r="R14" i="4"/>
  <c r="O15" i="4"/>
  <c r="R15" i="4"/>
  <c r="M7" i="4"/>
  <c r="M8" i="4"/>
  <c r="M21" i="4"/>
  <c r="AI21" i="4" s="1"/>
  <c r="M9" i="4"/>
  <c r="M22" i="4"/>
  <c r="AF22" i="4" s="1"/>
  <c r="O22" i="4"/>
  <c r="M10" i="4"/>
  <c r="M23" i="4"/>
  <c r="Z23" i="4" s="1"/>
  <c r="V23" i="4"/>
  <c r="M11" i="4"/>
  <c r="M24" i="4"/>
  <c r="O24" i="4"/>
  <c r="V24" i="4"/>
  <c r="M12" i="4"/>
  <c r="M25" i="4"/>
  <c r="O25" i="4"/>
  <c r="V25" i="4"/>
  <c r="M13" i="4"/>
  <c r="M26" i="4"/>
  <c r="O26" i="4"/>
  <c r="V26" i="4"/>
  <c r="M14" i="4"/>
  <c r="M27" i="4"/>
  <c r="O27" i="4"/>
  <c r="V27" i="4"/>
  <c r="M15" i="4"/>
  <c r="M28" i="4"/>
  <c r="O28" i="4"/>
  <c r="V28" i="4"/>
  <c r="M20" i="4"/>
  <c r="AC20" i="4" s="1"/>
  <c r="AF25" i="4" l="1"/>
  <c r="AF27" i="4"/>
  <c r="AF23" i="4"/>
  <c r="AI22" i="4"/>
  <c r="AF28" i="4"/>
  <c r="AF26" i="4"/>
  <c r="AF24" i="4"/>
  <c r="Z27" i="4"/>
  <c r="Z25" i="4"/>
  <c r="Z28" i="4"/>
  <c r="Z26" i="4"/>
  <c r="Z24" i="4"/>
  <c r="Z20" i="4"/>
  <c r="AI27" i="4"/>
  <c r="AF20" i="4"/>
  <c r="AC22" i="4"/>
  <c r="Z22" i="4"/>
  <c r="AC23" i="4"/>
  <c r="AC24" i="4"/>
  <c r="AI28" i="4"/>
  <c r="AI26" i="4"/>
  <c r="AI24" i="4"/>
  <c r="AC25" i="4"/>
  <c r="Z21" i="4"/>
  <c r="AC26" i="4"/>
  <c r="AC27" i="4"/>
  <c r="AF21" i="4"/>
  <c r="AC28" i="4"/>
  <c r="AC21" i="4"/>
  <c r="AI25" i="4"/>
  <c r="AI23" i="4"/>
  <c r="AI20" i="4"/>
  <c r="O16" i="4"/>
  <c r="R16" i="4"/>
  <c r="R29" i="4"/>
  <c r="AI10" i="4"/>
  <c r="AI7" i="4"/>
  <c r="M16" i="4"/>
  <c r="V29" i="4"/>
  <c r="M29" i="4"/>
  <c r="O29" i="4"/>
  <c r="AI14" i="4"/>
  <c r="X15" i="4"/>
  <c r="AI9" i="4"/>
  <c r="AI13" i="4"/>
  <c r="AI11" i="4"/>
  <c r="AI12" i="4"/>
  <c r="AI8" i="4"/>
  <c r="AI15" i="4"/>
  <c r="X11" i="4"/>
  <c r="X13" i="4"/>
  <c r="X14" i="4"/>
  <c r="X8" i="4"/>
  <c r="X9" i="4"/>
  <c r="V14" i="4"/>
  <c r="X10" i="4"/>
  <c r="X12" i="4"/>
  <c r="V13" i="4"/>
  <c r="V12" i="4"/>
  <c r="V10" i="4"/>
  <c r="V9" i="4"/>
  <c r="V8" i="4"/>
  <c r="V15" i="4"/>
  <c r="V7" i="4"/>
  <c r="X7" i="4"/>
  <c r="V11" i="4"/>
  <c r="AC29" i="4" l="1"/>
  <c r="Z29" i="4"/>
  <c r="AF29" i="4"/>
  <c r="AI29" i="4"/>
  <c r="A31" i="4"/>
  <c r="AI16" i="4"/>
  <c r="X16" i="4"/>
  <c r="V16" i="4"/>
</calcChain>
</file>

<file path=xl/sharedStrings.xml><?xml version="1.0" encoding="utf-8"?>
<sst xmlns="http://schemas.openxmlformats.org/spreadsheetml/2006/main" count="554" uniqueCount="356">
  <si>
    <t>A.1.4 (a)</t>
  </si>
  <si>
    <t>A.1.4 (b)</t>
  </si>
  <si>
    <t>A.1.4 (c)</t>
  </si>
  <si>
    <t>A.1.4 (d)</t>
  </si>
  <si>
    <t>A.1.4 (e)</t>
  </si>
  <si>
    <t>Clause Description</t>
  </si>
  <si>
    <t>Suggested artefacts</t>
  </si>
  <si>
    <t>Implementation status</t>
  </si>
  <si>
    <t>A.2.4 (a)</t>
  </si>
  <si>
    <t>A.2.4 (b)</t>
  </si>
  <si>
    <t>A.2.4 (c)</t>
  </si>
  <si>
    <t>A.2.4 (d)</t>
  </si>
  <si>
    <t>A.2.4 (e)</t>
  </si>
  <si>
    <t>A.2.4 (f)</t>
  </si>
  <si>
    <t>A.2.4 (g)</t>
  </si>
  <si>
    <t>A.2.4 (h)</t>
  </si>
  <si>
    <t>A.2.4 (i)</t>
  </si>
  <si>
    <t>A.2.4 (j)</t>
  </si>
  <si>
    <t>A.2.4 (k)</t>
  </si>
  <si>
    <t>A.2.4 (l)</t>
  </si>
  <si>
    <t>A.3.4 (a)</t>
  </si>
  <si>
    <t>A.3.4 (b)</t>
  </si>
  <si>
    <t>A.3.4 (c)</t>
  </si>
  <si>
    <t>A.3.4 (d)</t>
  </si>
  <si>
    <t>A.3.4 (e)</t>
  </si>
  <si>
    <t>A.5.4 (a)</t>
  </si>
  <si>
    <t>Access shall be managed to ensure employees can access only the information and systems required for their job role.</t>
  </si>
  <si>
    <t>A.5.4 (b)</t>
  </si>
  <si>
    <t>A.5.4 (c)</t>
  </si>
  <si>
    <t>A.5.4 (d)</t>
  </si>
  <si>
    <t>A.5.4 (e)</t>
  </si>
  <si>
    <t>A.5.4 (f)</t>
  </si>
  <si>
    <t>A.5.4 (g)</t>
  </si>
  <si>
    <t>A.5.4 (h)</t>
  </si>
  <si>
    <t>A.5.4 (i)</t>
  </si>
  <si>
    <t>A.5.4 (j)</t>
  </si>
  <si>
    <t>A.5.4 (k)</t>
  </si>
  <si>
    <t>A.5.4 (l)</t>
  </si>
  <si>
    <t>A.5.4 (m)</t>
  </si>
  <si>
    <t>A.5.4 (n)</t>
  </si>
  <si>
    <t>A.5.4 (o)</t>
  </si>
  <si>
    <t>A.5.4 (p)</t>
  </si>
  <si>
    <t>A.6.4 (a)</t>
  </si>
  <si>
    <t>A.6.4 (b)</t>
  </si>
  <si>
    <t>A.6.4 (c)</t>
  </si>
  <si>
    <t>A.6.4 (d)</t>
  </si>
  <si>
    <t>A.6.4 (e)</t>
  </si>
  <si>
    <t>A.6.4 (f)</t>
  </si>
  <si>
    <t>A.6.4 (g)</t>
  </si>
  <si>
    <t>A.6.4 (h)</t>
  </si>
  <si>
    <t>A.7.4 (a)</t>
  </si>
  <si>
    <t>A.7.4 (b)</t>
  </si>
  <si>
    <t>A.7.4 (c)</t>
  </si>
  <si>
    <t>A.7.4 (d)</t>
  </si>
  <si>
    <t>A.8.4 (a)</t>
  </si>
  <si>
    <t>The backup process should be automated where feasible.</t>
  </si>
  <si>
    <t>A.8.4 (b)</t>
  </si>
  <si>
    <t>A.8.4 (c)</t>
  </si>
  <si>
    <t>A.8.4 (d)</t>
  </si>
  <si>
    <t>A.8.4 (e)</t>
  </si>
  <si>
    <t>A.8.4 (f)</t>
  </si>
  <si>
    <t>A.8.4 (g)</t>
  </si>
  <si>
    <t>A.8.4 (h)</t>
  </si>
  <si>
    <t>A.8.4 (i)</t>
  </si>
  <si>
    <t>A.9.4 (a)</t>
  </si>
  <si>
    <t>A.9.4 (b)</t>
  </si>
  <si>
    <t>A.9.4 (c)</t>
  </si>
  <si>
    <t>A.9.4 (d)</t>
  </si>
  <si>
    <t>ACRA Number/Unique Entity Number (UEN)</t>
  </si>
  <si>
    <t>Organisation Name</t>
  </si>
  <si>
    <t>Date of Self-Assessment</t>
  </si>
  <si>
    <t>Clause</t>
  </si>
  <si>
    <t>Annual Turnover</t>
  </si>
  <si>
    <t>Number of Employees</t>
  </si>
  <si>
    <t>Implementation Status</t>
  </si>
  <si>
    <t>If “Yes”, the organisation shall provide supporting documents and proceed;
If “No”, the assessment ends.</t>
  </si>
  <si>
    <t>Clause 1</t>
  </si>
  <si>
    <t>Clause 2</t>
  </si>
  <si>
    <t>Requirement</t>
  </si>
  <si>
    <t>Recommendation</t>
  </si>
  <si>
    <t>Supporting document 1</t>
  </si>
  <si>
    <t>Supporting document 2</t>
  </si>
  <si>
    <t>If “Yes”, the organisation should provide supporting documents and proceed;
If “No” or “Not applicable”, the organisation should provide supporting reasons and proceed.</t>
  </si>
  <si>
    <r>
      <rPr>
        <i/>
        <sz val="10"/>
        <color theme="0" tint="-0.34998626667073579"/>
        <rFont val="Calibri"/>
        <family val="2"/>
        <scheme val="minor"/>
      </rPr>
      <t>Dropdown list to select:</t>
    </r>
    <r>
      <rPr>
        <i/>
        <sz val="10"/>
        <color theme="1"/>
        <rFont val="Calibri"/>
        <family val="2"/>
        <scheme val="minor"/>
      </rPr>
      <t xml:space="preserve">
Yes or No</t>
    </r>
  </si>
  <si>
    <r>
      <rPr>
        <i/>
        <sz val="10"/>
        <color theme="0" tint="-0.34998626667073579"/>
        <rFont val="Calibri"/>
        <family val="2"/>
        <scheme val="minor"/>
      </rPr>
      <t>Dropdown list to select:</t>
    </r>
    <r>
      <rPr>
        <i/>
        <sz val="10"/>
        <color theme="1"/>
        <rFont val="Calibri"/>
        <family val="2"/>
        <scheme val="minor"/>
      </rPr>
      <t xml:space="preserve">
Yes, No or Not applicable</t>
    </r>
  </si>
  <si>
    <t>Scope of certification for Cyber Essentials mark</t>
  </si>
  <si>
    <t>•</t>
  </si>
  <si>
    <t>Signature</t>
  </si>
  <si>
    <t>Name (in BLOCK LETTERS)</t>
  </si>
  <si>
    <t>Date</t>
  </si>
  <si>
    <t>Designation</t>
  </si>
  <si>
    <t>[for and on behalf of &lt;&lt;Organisation&gt;&gt;]</t>
  </si>
  <si>
    <t>Organisation</t>
  </si>
  <si>
    <t>Organisation Stamp</t>
  </si>
  <si>
    <t>A.1 Assets: People</t>
  </si>
  <si>
    <t>A.2 Assets: Hardware and software</t>
  </si>
  <si>
    <t>A.3 Assets: Data</t>
  </si>
  <si>
    <t>A.7 Update: Software updates</t>
  </si>
  <si>
    <t>A.9 Respond: Incident response</t>
  </si>
  <si>
    <t>Recommendations ("should" statements)</t>
  </si>
  <si>
    <t>Requirements ("shall" statements)</t>
  </si>
  <si>
    <t>Overall Summary</t>
  </si>
  <si>
    <t>Documented information on content of cybersecurity awareness training.</t>
  </si>
  <si>
    <t>Documented information on differentiation of content of cybersecurity awareness training.</t>
  </si>
  <si>
    <t>Documented information on cybersecurity awareness training for employees.</t>
  </si>
  <si>
    <t>Documented information on cyber hygiene practices and guidelines for employees to adopt in their day-to-day operations.</t>
  </si>
  <si>
    <t>Documented information on frequency of cybersecurity awareness training.</t>
  </si>
  <si>
    <t>Asset inventory of hardware and software assets.</t>
  </si>
  <si>
    <t>Documented information of process and/or implementation of system to manage unauthorised and EOS assets.</t>
  </si>
  <si>
    <t>Documented information of process and/or implementation of system to manage assets.</t>
  </si>
  <si>
    <t>Documented information on secure asset disposal.</t>
  </si>
  <si>
    <t>Asset inventory of business-critical data.</t>
  </si>
  <si>
    <t>Documented information of process to protect business-critical data.</t>
  </si>
  <si>
    <t>Documented information and/or implementation of data leakage and disposal process.</t>
  </si>
  <si>
    <t>Documented information and/or implementation of systems backup.</t>
  </si>
  <si>
    <t>Documented information of systems backup.
Records of backups.</t>
  </si>
  <si>
    <t>Documented information and/or implementation of software updates and patches.</t>
  </si>
  <si>
    <t>Documented information on logging of software and hardware assets.</t>
  </si>
  <si>
    <t>Documented information and/or implementation of configuration of assets.</t>
  </si>
  <si>
    <t>Documented information and/or implementation of compatibility tests on updates for operating system and applications.</t>
  </si>
  <si>
    <t>Documented information on software updates and patches.</t>
  </si>
  <si>
    <t>A.4.4 (a)</t>
  </si>
  <si>
    <t>A.4.4 (b)</t>
  </si>
  <si>
    <t>A.4.4 (c)</t>
  </si>
  <si>
    <t>A.4.4 (d)</t>
  </si>
  <si>
    <t>A.4.4 (e)</t>
  </si>
  <si>
    <t>A.4.4 (f)</t>
  </si>
  <si>
    <t>A.4.4 (g)</t>
  </si>
  <si>
    <t>A.4.4 (h)</t>
  </si>
  <si>
    <t>A.4.4 (i)</t>
  </si>
  <si>
    <t>A.4.4 (j)</t>
  </si>
  <si>
    <t>Documented information on installation and access to authorised software/attachments.</t>
  </si>
  <si>
    <t>Content of cybersecurity awareness training to employees.
Cybersecurity policies and practices for employees.</t>
  </si>
  <si>
    <t>Documented information on review of firewall rules and configuration.</t>
  </si>
  <si>
    <t>Documented information outlining functionality and implementation of firewall solution.</t>
  </si>
  <si>
    <t>Inventory of user accounts.
List of employees in the organisation, period of employment, and their functional roles.</t>
  </si>
  <si>
    <t>Documented information on process to request to grant and revoke access.</t>
  </si>
  <si>
    <t>Documented information on process to request for administrative access to system.</t>
  </si>
  <si>
    <t>Inventory of user accounts.
List of third parties/contractors supporting the organisational, period of support, and their functional roles.</t>
  </si>
  <si>
    <t>List of third parties/contractors supporting the organisational, period of support, and their functional roles.
Non-disclosure agreement signed by third-parties and contractors.</t>
  </si>
  <si>
    <t>Implementation of physical access control to organisation IT assets and/or environment.
Documented information on process to request to grant and revoke physical  access.</t>
  </si>
  <si>
    <t>Documented information on password or passphrase policy.</t>
  </si>
  <si>
    <t>Documented information on policy for user accounts.</t>
  </si>
  <si>
    <t>Documented information on the process to conduct account review.
E.g. practices to grant and revoke access during employee onboard and offboarding.</t>
  </si>
  <si>
    <t>Documented information outlining functionality and implementation of passphrase management solution.</t>
  </si>
  <si>
    <t>Incident response plan with guidance on how to respond to common cyber incidents.</t>
  </si>
  <si>
    <t>Incident response plan with  post-incident review, improvement of plan and review history.</t>
  </si>
  <si>
    <t>Network and/or systems diagram.
Documented information on configuration of  firewall.</t>
  </si>
  <si>
    <t>Documented information and/or implementation of configuration of assets.
Network and/or systems diagram.</t>
  </si>
  <si>
    <t>The typical documents that organisations need to prepare and submit for certification include:
–	Scoping statement 
–	Organisation chart depicting the business unit(s) within the scope of certification
–	Description of the organisation’s business for context, e.g. products/services offered, profile of customers it supports, industry/sector the organisation belongs to and/or supplies to
–	System and network diagram
–	Inventory listing of devices and/or systems
–	Inventory listing of software and/or services
–	Locations from where the organisation operates or carries out the services that are to be covered as part of the certification
–	A completed version of this self-assessment template
For the avoidance of doubt, only the components that fall within the determined scope of certification would be needed.</t>
  </si>
  <si>
    <t>We, the Applicant, declare that the facts stated in this application and the accompanying information are true and correct to the best of our knowledge and that we have not withheld /distorted any material facts. We understand that we have a continuing obligation to promptly notify our appointed certification body if there is any change affecting the information set out in this application and declaration.</t>
  </si>
  <si>
    <t>We understand that our appointed certification body may take the relevant action if we provide false or misleading statements or fail to disclose material facts, and the certification body may, at its discretion, withdraw the certification issued or take other follow-on action.</t>
  </si>
  <si>
    <t>* Note: This declaration must be signed by a person authorised to sign on behalf of the organisation.</t>
  </si>
  <si>
    <t>Example:</t>
  </si>
  <si>
    <t>The template lists “suggested artefacts” for each requirement and recommendation. You would need to prepare these as supporting documents to be submitted to your certification body subsequently.</t>
  </si>
  <si>
    <t>Step 1 – Self-Assessment (“Self-Assessment” tab)</t>
  </si>
  <si>
    <t>Upon completion of the above, the template will compute the results of your self- assessment and provide an indication if you are ready for Cyber Essentials certification.</t>
  </si>
  <si>
    <t>Step 2 – Review of Self-Assessment Results ("Self-Assessment Results" tab)</t>
  </si>
  <si>
    <t>Remarks</t>
  </si>
  <si>
    <t>total</t>
  </si>
  <si>
    <t>fail</t>
  </si>
  <si>
    <t>pass</t>
  </si>
  <si>
    <t>result</t>
  </si>
  <si>
    <t xml:space="preserve">These are the results of your self-assessment: </t>
  </si>
  <si>
    <r>
      <t>This self-assessment template is intended for organisations seeking CSA Cyber Essentials cybersecurity certification. Organisations shall refer to the “</t>
    </r>
    <r>
      <rPr>
        <u/>
        <sz val="10"/>
        <color rgb="FF0070C0"/>
        <rFont val="Calibri"/>
        <family val="2"/>
        <scheme val="minor"/>
      </rPr>
      <t>CSA Cybersecurity Certification – Cyber Essentials mark</t>
    </r>
    <r>
      <rPr>
        <sz val="10"/>
        <rFont val="Calibri"/>
        <family val="2"/>
        <scheme val="minor"/>
      </rPr>
      <t>” document for full details on certification.</t>
    </r>
  </si>
  <si>
    <r>
      <t xml:space="preserve">Organisations shall approach any of the </t>
    </r>
    <r>
      <rPr>
        <u/>
        <sz val="10"/>
        <color rgb="FF0070C0"/>
        <rFont val="Calibri"/>
        <family val="2"/>
        <scheme val="minor"/>
      </rPr>
      <t>certification bodies appointed by CSA</t>
    </r>
    <r>
      <rPr>
        <sz val="10"/>
        <rFont val="Calibri"/>
        <family val="2"/>
        <scheme val="minor"/>
      </rPr>
      <t xml:space="preserve"> to apply for certification.
Organisations shall take note that different certification bodies may charge different certification fees and maintain their respective terms and conditions of service.</t>
    </r>
  </si>
  <si>
    <t>implemented</t>
  </si>
  <si>
    <t>not implemented</t>
  </si>
  <si>
    <t>not applicable</t>
  </si>
  <si>
    <t>A.8 Backup: Back up essential data</t>
  </si>
  <si>
    <t>Assess your organisation’s cybersecurity implementation against the requirements and recommendations listed.
Requirements are denoted by the use of the word “shall”, and these need to be implemented in the organisation in order to qualify for Cyber Essentials certification.
Recommendations are denoted by the use of the word “should”, and whilst organisations are encouraged to implement these recommendations, these are not compulsory to qualify for Cyber Essentials certification.
For each requirement and recommendation, indicate:
–	“Yes”: If the measure described in the statement is implemented in your organisation;
–	“No”: If the measure described in the statement is not implemented in your organisation; or
–	“Not applicable”: If the measure described in the statement is not applicable.
For recommendations that are “Not applicable”, fill in remarks to explain why this is not applicable.</t>
  </si>
  <si>
    <r>
      <t xml:space="preserve">Upon completion of this self-assessment, prepare the relevant supporting documents outlined in “Overview” tab and approach your appointed certification body.
Organisations may refer to CSA’s </t>
    </r>
    <r>
      <rPr>
        <u/>
        <sz val="10"/>
        <color rgb="FF0070C0"/>
        <rFont val="Calibri"/>
        <family val="2"/>
        <scheme val="minor"/>
      </rPr>
      <t>Cybersecurity Toolkit for IT Teams</t>
    </r>
    <r>
      <rPr>
        <sz val="10"/>
        <rFont val="Calibri"/>
        <family val="2"/>
        <scheme val="minor"/>
      </rPr>
      <t>, which comes with templates that organisations may refer to and adapt accordingly for use as supporting documents for certification.</t>
    </r>
  </si>
  <si>
    <t>A.4 Secure/Protect: Virus and malware protection</t>
  </si>
  <si>
    <t>A.5 Secure/Protect: Access control</t>
  </si>
  <si>
    <t>A.6 Secure/Protect: Secure configuration</t>
  </si>
  <si>
    <t>A.5 Secure Protect: Access control</t>
  </si>
  <si>
    <t>The organisation shall determine the scope it intends to submit for certification and develop an appropriate statement of scope to describe the scope of certification.</t>
  </si>
  <si>
    <t>A.1 Assets: People – Equip employees with know-how to be the first line of defence</t>
  </si>
  <si>
    <t>A.2 Assets: Hardware and software – Know what hardware and software the organisation has and protect them</t>
  </si>
  <si>
    <t>Before disposing of any hardware asset, the organisation shall ensure that all confidential information have been deleted, e.g., encrypting hard disk before reformatting and overwriting it.</t>
  </si>
  <si>
    <t>The organisation should carry out steps to ensure that the assets are disposed of securely and completely, e.g., destroy the hard disks physically or engage disk shredding services.</t>
  </si>
  <si>
    <t>A.3 Assets: Data – Know what data the organisation has, where they are, and secure the data</t>
  </si>
  <si>
    <t>A.4 Secure/Protect: Virus and malware protection – Protect from malicious software like viruses and malware</t>
  </si>
  <si>
    <t>A.5 Secure/Protect: Access control – Control access to the organisation’s data and services</t>
  </si>
  <si>
    <t>As good practice, account reviews should be carried out at least quarterly or whenever there are changes to the account list, e.g., during onboarding and offboarding processes or organisation restructuring.</t>
  </si>
  <si>
    <t>The account password shall be changed in the event of any suspected compromise.</t>
  </si>
  <si>
    <t>A.6 Secure/Protect: Secure configuration – Use secure settings for the organisation’s hardware and software</t>
  </si>
  <si>
    <t>A.7 Update: Software updates – Update software on devices and systems</t>
  </si>
  <si>
    <t>A.8 Backup: Back up essential data – Back up the organisation’s essential data and store them offline</t>
  </si>
  <si>
    <t>A.9 Respond: Incident response – Be ready to detect, respond to, and recover from cybersecurity incidents</t>
  </si>
  <si>
    <t>As good practice, the incident response plan should be reviewed at least annually.</t>
  </si>
  <si>
    <t>3.  Self-assessment results</t>
  </si>
  <si>
    <t>4.  Declaration</t>
  </si>
  <si>
    <t>A.  Overview</t>
  </si>
  <si>
    <t>B.  Scoping of Certification and Statement of Scope</t>
  </si>
  <si>
    <t>C.  Documents to Prepare for Certification</t>
  </si>
  <si>
    <t>D.  Appointed Certification Bodies</t>
  </si>
  <si>
    <t>E.  Self-Assessment</t>
  </si>
  <si>
    <t>1.  Organisation Data</t>
  </si>
  <si>
    <t>2.  Cyber Essentials mark questionnaire</t>
  </si>
  <si>
    <r>
      <t xml:space="preserve">Self-assessment questionnaire — How ready are you for </t>
    </r>
    <r>
      <rPr>
        <b/>
        <sz val="14"/>
        <color rgb="FFE31837"/>
        <rFont val="Calibri"/>
        <family val="2"/>
        <scheme val="minor"/>
      </rPr>
      <t>Cyber Essentials (2025) mark</t>
    </r>
    <r>
      <rPr>
        <b/>
        <sz val="14"/>
        <rFont val="Calibri"/>
        <family val="2"/>
        <scheme val="minor"/>
      </rPr>
      <t>?</t>
    </r>
  </si>
  <si>
    <t>Classical Cybersecurity</t>
  </si>
  <si>
    <t>Cloud Security</t>
  </si>
  <si>
    <t>OT Security</t>
  </si>
  <si>
    <t>AI Security</t>
  </si>
  <si>
    <t>The organisation shall establish cybersecurity awareness and data protection training for all employees to ensure they are aware of the security practices and behaviour expected of them. Organisations may achieve this through various means, e.g., provide self-learning materials for employees or engaging external training providers.</t>
  </si>
  <si>
    <t>#</t>
  </si>
  <si>
    <t>As teams managing OT and IT are typically distinct and may operate independently, OT-specific security awareness training shall be provided to: 
–	Employees that are involved in operating, securing and maintaining the OT environment; and
–	IT employees where IT and OT operations converge.</t>
  </si>
  <si>
    <t xml:space="preserve">Cyber hygiene practices and guidelines shall be developed for employees to adopt in their daily operations.
</t>
  </si>
  <si>
    <t>OT security practices and guidelines shall account for the requirements of the OT environment and be integrated with existing IT cybersecurity practices. 
Such practices and guidelines shall include identifying critical connectivity and assets that are required in reduced or constrained operations in the event of a cybersecurity incident.</t>
  </si>
  <si>
    <t>Cyber hygiene practices and guidelines should include measures to mitigate cybersecurity incidents arising from human factors, as follows:
–	Be vigilant against the rise of AI-enabled social engineering and deepfake attacks;
–	Secure access with Multi-Factor Authentication (MFA) and strong passphrases and protect them;
–	Protect corporate and/or personal devices used for work, i.e., BYOD;
–	Handle and disclose business-critical data, including personal data with care;
–	Maintain secure work practices both on-site and remotely; and
–	Report all cybersecurity incidents promptly.</t>
  </si>
  <si>
    <t>The cyber hygiene practices and guidelines should include cloud-specific topics as follows:
–	Shared responsibility in the cloud: Be aware of your responsibilities for cybersecurity as a cloud user;
–	Accessing the cloud: Protect your access to cloud services;
–	Cloud configuration settings: Review and secure default cloud service configurations; and
–	Data stored in the cloud: Protect data during transfer to and while stored in the cloud.</t>
  </si>
  <si>
    <t>The cyber hygiene practices and guidelines topics should include OT-specific topics as follows:
–	Operational security: Be aware of best practices for maintaining the security of the OT system;
–	Common risks in OT environments, including how IT-centric events can impact OT operations;
–	Suspicious activity in the OT environment: How to detect and flag suspicious activity for further investigation; and
–	OT incident response: How to respond to suspected incidents within the OT environment.
The organisation should contextualise these topics for its specific OT applications.</t>
  </si>
  <si>
    <t>The cyber hygiene practices and guidelines topics should include AI-specific topics as follows:
–	Governance of business-critical data when using public or enterprise AI tools or services: Perform data housekeeping, classify, handle and disclose data appropriately; and
–	Common risks associated with using AI in the organisation.</t>
  </si>
  <si>
    <r>
      <t>Where feasible, the training content should be differentiated based on employee roles as follows:
–	Senior management or business leaders – Developing a cybersecurity culture/mindset within the organisation or establishing a cybersecurity strategy or workplan;
–	Employees – The use of strong passphrases, the protection of corporate and/or personal devices used for work; and 
–	Employees handling personal data – Ensure familiarity with topics on personal data protection</t>
    </r>
    <r>
      <rPr>
        <strike/>
        <sz val="10"/>
        <color rgb="FF0000FF"/>
        <rFont val="Calibri"/>
        <family val="2"/>
        <scheme val="minor"/>
      </rPr>
      <t>,</t>
    </r>
    <r>
      <rPr>
        <sz val="10"/>
        <color theme="1"/>
        <rFont val="Calibri"/>
        <family val="2"/>
        <scheme val="minor"/>
      </rPr>
      <t xml:space="preserve">
NOTE – In Singapore, the Personal Data Protection Commission offers e-learning programme</t>
    </r>
    <r>
      <rPr>
        <sz val="10"/>
        <color rgb="FF0000FF"/>
        <rFont val="Calibri"/>
        <family val="2"/>
        <scheme val="minor"/>
      </rPr>
      <t>s</t>
    </r>
    <r>
      <rPr>
        <sz val="10"/>
        <color theme="1"/>
        <rFont val="Calibri"/>
        <family val="2"/>
        <scheme val="minor"/>
      </rPr>
      <t xml:space="preserve"> for handling personal data.</t>
    </r>
  </si>
  <si>
    <t>The differentiation may be based on different roles involved in the use of cloud services as follows:
–	Senior management or business leaders – Balancing trade-offs between business and cloud security risks, including cyber resilience and dependency on major CSPs; and
–	Employees – Secure handling of business-critical and personal data in the cloud, as well as securing user cloud access and settings when using cloud services.</t>
  </si>
  <si>
    <t>The differentiation may be based on different roles involved in OT operations as follows:
–	Senior management or business leaders – Balancing trade-offs between OT security risks and the extended use of legacy OT systems;
–	OT engineers and operators – Security of OT systems;
–	Physical security personnel – The use of physical access controls in the OT environment as compensating controls when OT systems do not support modern IT logical access control; and
–	Employees handling IT – Areas where IT and OT operations converge.</t>
  </si>
  <si>
    <t>The differentiation may be based on different roles involved in the use of AI tools or services as follows:
–	Senior management or business leaders –  Balancing trade-offs between business and AI security risks, including over-reliance on AI and/or AI providers; and
–	Employees – Secure handling and disclosure of business-critical data when using public or enterprise AI services, including generative AI services.</t>
  </si>
  <si>
    <t>As a best practice, such cybersecurity awareness initiatives should be conducted at least annually to refresh employee awareness.</t>
  </si>
  <si>
    <r>
      <t>The organisation shall maintain an up-to-date asset inventory of all the hardware and software assets, including those from third-party vendors. Methods for maintaining this inventory may include the use of spreadsheets or IT asset management software to maintain the IT asset inventory.</t>
    </r>
    <r>
      <rPr>
        <sz val="10"/>
        <color rgb="FF0000FF"/>
        <rFont val="Calibri"/>
        <family val="2"/>
        <scheme val="minor"/>
      </rPr>
      <t xml:space="preserve"> </t>
    </r>
    <r>
      <rPr>
        <sz val="10"/>
        <rFont val="Calibri"/>
        <family val="2"/>
        <scheme val="minor"/>
      </rPr>
      <t>The o</t>
    </r>
    <r>
      <rPr>
        <sz val="10"/>
        <color theme="1"/>
        <rFont val="Calibri"/>
        <family val="2"/>
        <scheme val="minor"/>
      </rPr>
      <t>rganisation shall also include network diagrams and drawings of their environment.</t>
    </r>
  </si>
  <si>
    <t>This shall include cloud-based assets, such as:
–	SaaS subscriptions;
–	other cloud service models such as IaaS and PaaS subscriptions, including cloud instances, such as software, virtual machines, containers and operating systems (OS); and
–	interfaces and/or APIs to the cloud.</t>
  </si>
  <si>
    <t>This shall cover OT assets from the Intelligent Devices Zone in Level 1 and above in the Purdue model.
The OT asset inventory shall differentiate between the critical connectivity and assets essential for reduced or constrained operations during cybersecurity incidents.</t>
  </si>
  <si>
    <t>This shall include any usage of, or subscription to, AI tools or services, such as:
–	free or public AI services; and
–	enterprise AI tools
This inclusion aims to mitigate the risks associated with “shadow AI” within the organisation.</t>
  </si>
  <si>
    <t>Hardware assets within the scope of certification may include servers, network devices, laptops and computers. If the scope of the certification includes hardware assets such as mobile devices and/or IoT devices, note the following:
Mobile devices
–	Organisations should include company-issued mobile devices as part of its asset inventory, such as mobile phones or tablets.
IoT devices
–	The inventory should include IoT devices used within the organisation such as closed-circuit television (CCTV) cameras, smart printers and smart televisions.</t>
  </si>
  <si>
    <t>For IoT devices, their inclusion within the OT environment depends on their deployment context, e.g., CCTVs that are used to support physical security within an OT environment shall be included in the scope.</t>
  </si>
  <si>
    <t>The inventory list should contain details of the hardware assets, where available, as follows:
–	Hardware name/model;
–	Asset tag/serial number;
–	Asset type;
–	Warranty information;
–	Asset location;
–	Network address;
–	Asset owner;
–	Asset classification;
–	Department;
–	Approval/authorisation date; 
–	Service Level Agreements (SLAs);
–	End of support (EOS) date; and
–	Vendor contact information.</t>
  </si>
  <si>
    <t>Additionally, the inventory list of OT hardware assets should also capture the firmware version installed in these assets.</t>
  </si>
  <si>
    <t>The inventory list should contain details of the software assets, where available, as follows:
–	Software name;
–	Software publisher;
–	Software license key (including API keys);
–	Software version;
–	Business purpose;
–	Asset classification;
–	Approval/authorisation date;
–	Service level agreements (SLAs);
–	EOS date; and
–	Vendor contact information.</t>
  </si>
  <si>
    <t>The inventory list of AI assets should additionally include:
–	free or public AI services; and
–	enterprise AI tools.</t>
  </si>
  <si>
    <t>As a best practice, the hardware and software asset inventory list should be reviewed at least bi-annually (twice per year).</t>
  </si>
  <si>
    <t>Unauthorised hardware and software assets, or those that have reached their respective EOS dates shall be removed.</t>
  </si>
  <si>
    <t>In cases where continued use of EOS assets is necessary, the organisation shall assess and understand the cybersecurity risk, obtain approval from senior management and monitor it until the asset is replaced.</t>
  </si>
  <si>
    <t>The assessment for continued active use of EOS OT assets that may not adequately support cybersecurity shall include:
–	outlining the risks involved; and
–	the compensating controls implemented to manage the risks.</t>
  </si>
  <si>
    <t>An authorisation process shall be developed for onboarding new hardware and software into the organisation. Methods may include email approval from senior management, ensuring that new hardware or software originate from official or trusted sources, and performing malware scans to verify the asset’s integrity. Asset whitelisting/blacklisting may also be implemented.</t>
  </si>
  <si>
    <t>For cloud-based assets, e.g., for SaaS, the authorisation process may include verification of the cybersecurity posture and track record of the SaaS provider.</t>
  </si>
  <si>
    <t>For OT assets, the authorisation process may include a sanitisation process, e.g., scanning new hardware and software for malicious code prior to onboarding.
When introducing external devices and removable storage media, e.g., those used by the organisation’s OT vendors for support and maintenance, the organisation shall do so only when necessary and only after a sanitisation process has been performed, as these devices and media may be used by vendors to support multiple customer deployments, potentially leading to "cross-infection" from other infected sites.</t>
  </si>
  <si>
    <t>For AI assets, the authorisation process may include verification of the cybersecurity posture and track record of the source or provider of the AI assets, or scanning for malicious code.</t>
  </si>
  <si>
    <t>The date of authorisation for software and hardware shall be included in the asset inventory list after obtaining the relevant approval, e.g., through email or with an approval form.</t>
  </si>
  <si>
    <t>Software and hardware without approval shall not be used in the organisation.</t>
  </si>
  <si>
    <t>The organisation should review the CSP’s practices for the disposal of hardware assets to ensure alignment with its requirements.</t>
  </si>
  <si>
    <t>The organisation shall identify and maintain an inventory of business-critical data . Methods may include using spreadsheets or asset inventory software. The inventory list shall contain details of the data as follows:
–	Description;
–	Data classification and/or sensitivity;
–	Location; and
–	Retention period.
For organisations holding substantive personal data that could result in a breach of a significant scale, the organisation shall also document the data flow diagram for personal data.</t>
  </si>
  <si>
    <t>For data stored and processed in the cloud, the organisation shall additionally include the following information in its inventory:
–	CSP; and
–	cloud service.</t>
  </si>
  <si>
    <r>
      <t xml:space="preserve">The inventory shall include OT-related data stored in the cloud or on vendor servers.
Examples of OT-related data include:
–	OT-specific data – </t>
    </r>
    <r>
      <rPr>
        <sz val="10"/>
        <rFont val="Calibri"/>
        <family val="2"/>
        <scheme val="minor"/>
      </rPr>
      <t>e.g.,</t>
    </r>
    <r>
      <rPr>
        <sz val="10"/>
        <color theme="1"/>
        <rFont val="Calibri"/>
        <family val="2"/>
        <scheme val="minor"/>
      </rPr>
      <t xml:space="preserve"> sensor data, computer-aided drafting/computer-aided manufacturing files, controller configuration files; and
–	OT-specific processes – e.g., program code for ladder logic.</t>
    </r>
  </si>
  <si>
    <t>The inventory shall include an indication of the data sets that are:
–	used as input to AI tools or services within the organisation;
–	generated as output from key AI tools or services within the organisation; and 
–	the corresponding AI tools or services within the organisation that consume or generate these data sets.</t>
  </si>
  <si>
    <t>The inventory list should be reviewed at least annually, or whenever there are changes to the data captured by the organisation.</t>
  </si>
  <si>
    <t xml:space="preserve">The organisation shall establish a process to protect its business-critical data, e.g., password-protecting documents, encrypting emails, protecting organisational data on employee personal devices used for work (i.e., BYOD), which include personal laptops, mobile devices, and USB devices.
For organisations holding substantive personal data that could result in a breach of a significant scale, the data shall be encrypted both at rest and in transit. </t>
  </si>
  <si>
    <t>For the storage and protection of business-critical data in the cloud, the organisation shall assess the following:
–	The type of data and how it is transferred to and from the cloud;
–	The level of data access granted to the CSP;
–	The potential impact on the organisation if it loses access to its data in the cloud; and
–	Geolocation requirements for data storage, processing and transmission to meet client requirements, considering that cloud services may replicate data across multiple servers and locations.
The organisation shall implement relevant mechanisms supported by its CSPs to protect its business-critical data in the cloud, which may include:
–	granular controls for sharing data;
–	encryption of data in-transit and at rest;
–	support for secure protocols, e.g., transport layer;
–	capabilities for identifying and/or masking sensitive data; and
–	mechanisms for cloud users to tag sensitive data or fields.</t>
  </si>
  <si>
    <t>Protection of data in the OT environment may require the implementation of physical and/or access controls.
When applying encryption in the OT environment, the organisation may need to consider the potential impact of encryption latency on OT operations.</t>
  </si>
  <si>
    <t xml:space="preserve">For the protection of data used in AI tools and services, the organisation shall perform the following:
–	Assess whether the sensitivity or classification of data used as input for AI tools and services could lead to negative consequences if leaked; 
–	Review the integrity of data used as input to AI within the organisation and implement data sanitisation measures where relevant to mitigate the risk of input data manipulation influencing AI output; and
–	Review the integrity of data generated as output from AI within the organisation to mitigate the risk of potential manipulation or hallucinations. </t>
  </si>
  <si>
    <t>Measures shall be implemented to prevent employees, third parties and contractors from disclosing or leaking confidential and/or sensitive data outside the organisation. Examples include:
–	disabling USB ports; and/or
–	including clauses regarding unauthorised disclosure of information in employment contracts and contractual agreements with third parties or contractors.</t>
  </si>
  <si>
    <t>The organisation shall limit the use of (or use dedicated) external media and devices for connecting to OT assets (including those used by the organisation's OT vendors) to protect against the loss or theft of OT data and the introduction of malware to OT assets.</t>
  </si>
  <si>
    <t xml:space="preserve">The organisation shall implement measures to control the use of data in the organisation for:
–	input to external or public AI tools and services, e.g., mitigate against data leakage; and
–	input to internal or enterprise AI tools and services, e.g., appropriate data classification across functional divisions in the organisation. </t>
  </si>
  <si>
    <t>Before disposing of any physical media containing confidential and/or sensitive data, e.g., paper, the organisation shall ensure that the data is securely destroyed, such as by shredding the media.</t>
  </si>
  <si>
    <t>Virus and malware protection solutions shall be used and installed on endpoints (e.g., laptop computers, desktop computers, servers, virtual environments) to detect attacks.</t>
  </si>
  <si>
    <t>The organisation shall refer to the cloud shared responsibility model with its CSP.
For SaaS, the organisation shall verify that the CSP has implemented virus and malware protection solutions for the cloud services.
For other cloud service models where the organisation is responsible, the organisation shall implement virus and malware protection solutions on its cloud workloads.</t>
  </si>
  <si>
    <t>The organisation shall implement measures to protect OT endpoints from viruses and malware, such as the following: 
–	Virus and malware scans at entry points before endpoints connect into the OT environment;
–	Virus and malware protection solutions that have been tested for compatibility with the OT environment and recommended by the OT vendor; or
–	Compensating controls such as network-based virus and malware protection solutions or application whitelisting.</t>
  </si>
  <si>
    <t>Documented information outlining functionality and implementation of on virus and malware protection solution.</t>
  </si>
  <si>
    <t>Virus and malware protection solutions shall be configured to automatically scan files upon access to detect potential cyberattacks. This includes files and attachments downloaded from the internet through web browsers or email, and external sources such as from portable USB drives. Where feasible, scans should always remain active to provide constant protection.</t>
  </si>
  <si>
    <t xml:space="preserve">Virus and malware protection solutions shall perform automatic scans of files ingested into the organisation’s cloud service. </t>
  </si>
  <si>
    <t>The organisation may perform manual scanning on OT assets during scheduled maintenance windows or downtime when automated scans disrupt OT operations.
The configuration of virus and malware protection solutions shall be tested, e.g., on an offline system where feasible.</t>
  </si>
  <si>
    <t>Documented information on configuration of virus and malware protection solution.</t>
  </si>
  <si>
    <t>Automatic updates or configurations for virus and malware protection solutions shall be enabled to update signature files or equivalent (e.g., non-signature-based machine learning solutions) to detect new malware. At least daily updates are recommended for optimal protection.</t>
  </si>
  <si>
    <t>The organisation may perform signature updates on OT systems during scheduled maintenance windows or downtime when auto-updates disrupt OT operations.</t>
  </si>
  <si>
    <t>If the scope of certification includes mobile devices, IoT devices, or web browser/email use:
Mobile devices
–	Virus and malware protection solutions should be installed and running on mobile devices.
IoT devices
–	Virus and malware protection solutions should be integrated with IoT devices, e.g., CCTVs, smart televisions, smart printers, digital door locks.
Web browser/email
–	Only fully supported web browsers and email client software with security controls should be used.
–	Anti-phishing and spam filtering tools should be implemented for web browsers/email clients.
–	Web browsers and/or email plug-ins/extensions/add-ons that are not necessary should be disabled and/or removed.
–	Web filtering should be deployed to protect the business from malicious websites, where feasible.
–	Email authentication protocols such as Sender Policy Framework (SPF), DomainKeys Identified Mail (DKIM), and Domain-based Message Authentication Reporting and Conformance (DMARC) should be implemented to provide email security.</t>
  </si>
  <si>
    <r>
      <t>Firewalls shall be configured and deployed to protect the network, systems, and endpoints such as laptops, desktops, servers, and virtual environments. Depending on the organisation’s network setup, the firewall functionality may be integrated with other networking devices or deployed as a standalone device. 
In an organisation that has a network setup, a network perimeter firewall (e.g., Domain Name System (DNS) firewall and application-level gateway firewall) shall be configured to analyse and accept only authorised network traffic and deployed. 
In an organisation that comprises</t>
    </r>
    <r>
      <rPr>
        <sz val="10"/>
        <rFont val="Calibri"/>
        <family val="2"/>
        <scheme val="minor"/>
      </rPr>
      <t xml:space="preserve"> of</t>
    </r>
    <r>
      <rPr>
        <sz val="10"/>
        <color theme="1"/>
        <rFont val="Calibri"/>
        <family val="2"/>
        <scheme val="minor"/>
      </rPr>
      <t xml:space="preserve"> just endpoints connecting to the internet and/or cloud-based applications, similarly, firewalls (e.g., software firewall (host-based firewall) built-in/included in operating systems, firewall integrated with the organisation's router or wireless access point) shall be configured and deployed.</t>
    </r>
  </si>
  <si>
    <t>The organisation shall refer to the cloud shared responsibility model with its CSP.
For SaaS, the organisation shall verify that the CSP has implemented network security measures, e.g., firewall, to protect the cloud services.
For other cloud service models where the organisation is responsible, the organisation shall implement network security measures, e.g., firewall, to protect its cloud workloads.</t>
  </si>
  <si>
    <t>The organisation shall:
–	use firewalls for segmentation between OT and IT (or corporate) networks to only allow authorised traffic to/from the IT network, e.g. segment OT assets or services that require external connections to the IT (or corporate) network;
–	segment the OT network, considering the OT assets that can be reduced in constrained operations during a cybersecurity incident; and
–	establish boundaries at each network segment to manage all ingress and egress communication traffic.
Where relevant, unidirectional gateways, e.g., data diodes, may also be used to enforce unidirectional traffic.</t>
  </si>
  <si>
    <t>As good practice, firewall configurations and rules should be reviewed and verified annually to protect internet-facing assets where applicable.</t>
  </si>
  <si>
    <t>If the scope of certification includes mobile and/or IoT devices:
Mobile devices
–	Firewalls should be installed and enabled on employees’ mobile devices.
IoT devices
–	Firewalls should be configured and enabled on IoT devices where possible.</t>
  </si>
  <si>
    <t>The organisation shall ensure employees install and use only authorised software, and access only attachments from official or trusted sources to ensure the integrity of the software, e.g., code signing.</t>
  </si>
  <si>
    <t>The organisation shall ensure employees use only trusted network connections for accessing the organisation’s data or business email, e.g., mobile hotspot, personal Wi-Fi, corporate Wi-Fi and virtual private network (VPN).</t>
  </si>
  <si>
    <t>For remote access to the OT environment, the organisation shall:
–	limit remote access as much as possible; and
–	use secured connections, e.g., VPNs and support MFA where feasible, e.g., jump host with MFA.</t>
  </si>
  <si>
    <t>The organisation shall ensure employees immediately report any suspicious email or attachment to the IT team and/or senior management.</t>
  </si>
  <si>
    <t>Given the deterministic nature of the OT environment and its predictable and repeatable network traffic, the organisation shall ensure that employees recognise unusual traffic patterns and report suspicious activities for further investigation.</t>
  </si>
  <si>
    <t>The organisation shall ensure employees report AI security concerns or unexpected AI behaviour for further investigation.</t>
  </si>
  <si>
    <t>Account management shall be established to maintain and manage the inventory of accounts. Methods may include spreadsheets or exporting lists from software directory services.</t>
  </si>
  <si>
    <t>The inventory shall include the organisation’s access to the cloud, e.g., login accounts, APIs.</t>
  </si>
  <si>
    <t>The inventory shall include the organisation’s access to its AI tools and services, e.g. login accounts, APIs.</t>
  </si>
  <si>
    <t>The account inventory list shall include details for user, administrator, third-party and service accounts, not limited to the following:
–	Name;
–	Username;
–	Department;
–	Role/account type;
–	Date of access created; and
–	Last logon date.</t>
  </si>
  <si>
    <t>For OT assets that support only a limited number of accounts using shared credentials, the account inventory list shall include:
–	shared accounts;
–	associated OT assets; and 
–	employees sharing the account.
The account inventory list shall additionally include:
–	accounts that require time-critical, quick access in emergencies; and
–	the secure location (where applicable) for storing these passwords for quick intervention by OT operators in emergencies.
For OT systems that do not support password recovery, the organisation shall ensure secure and reliable handling of passwords to maintain continuous operation.</t>
  </si>
  <si>
    <t xml:space="preserve">The organisation shall implement an approval process (e.g., email approval or access request form) to grant and revoke access. This shall be implemented when there are personnel changes such as new hires or role changes. The following fields shall be captured:
–	Name;
–	System to access;
–	Department;
–	Role/account type;
–	From date; and
–	To date.  </t>
  </si>
  <si>
    <t>As part of the approval process, the organisation shall ensure that employees with access to both OT and IT (or corporate) networks use segregated authentication mechanisms and/or separate credentials to prevent the use of compromised IT credentials to access the OT environment.</t>
  </si>
  <si>
    <t xml:space="preserve">The organisation shall implement limitations on employee access to cloud services, such as using the following: 
–	Allow user access only from approved devices;
–	Set resource limit to accounts or services; and
–	For BYOD arrangements, limit access to key cloud services. </t>
  </si>
  <si>
    <t>Accounts with unnecessary or expired access rights shall be disabled or removed from the system. Shared, duplicate, obsolete, dormant and inactive accounts (e.g., inactive for more than 60 days) shall be removed.</t>
  </si>
  <si>
    <t>For OT assets that can only support limited number of accounts resulting in shared credentials, the organisation shall implement additional controls, e.g.:
–	role-based access,
–	physical access control; and
–	performing OT monitoring.</t>
  </si>
  <si>
    <t>The administrator account shall only be created with approval from senior management and be used for administrator functions. The administrator account shall not be used for daily activities.</t>
  </si>
  <si>
    <t>Access shall be managed to ensure third parties or contractors can access only the information and systems required for their job role. Such access shall be removed when no longer needed.</t>
  </si>
  <si>
    <r>
      <t>For organisations relying on OT vendors for technical support and maintenance activities, the organisation shall:
–	limit remote access as much as possible;
–	use secured connections, e.g., VPNs with screen sharing software and support MFA where feasible, e.g., jump host with MFA; 
–	implement network segmentation for more granular access management; and
–	secure third</t>
    </r>
    <r>
      <rPr>
        <sz val="10"/>
        <color rgb="FF0000FF"/>
        <rFont val="Calibri"/>
        <family val="2"/>
        <scheme val="minor"/>
      </rPr>
      <t>-</t>
    </r>
    <r>
      <rPr>
        <sz val="10"/>
        <color theme="1"/>
        <rFont val="Calibri"/>
        <family val="2"/>
        <scheme val="minor"/>
      </rPr>
      <t>party access such as use of two-part passphrases, where one part is held by the OT asset owner and the other part by the third party, so that the third party does not gain access without the knowledge of the OT asset owner.</t>
    </r>
  </si>
  <si>
    <t>Third parties or contractors working with sensitive information shall sign a non-disclosure agreement outlining contractual actions for non-compliance.</t>
  </si>
  <si>
    <t>The organisation should implement minimum cybersecurity requirements for third parties or contractors working with confidential and/or sensitive data and ensure its third parties or contractors inform the organisation of any relevant cybersecurity incidents involving these third parties or contractors. 
NOTE – In Singapore, Cyber Essentials is one of the certifications that help organisations implement fundamental cybersecurity measures.</t>
  </si>
  <si>
    <t xml:space="preserve">The organisation should assess if its CSPs adhere to relevant industry standards.
NOTE – In Singapore, Multi-Tier Cloud Security Standard (MTCS) is relevant for CSPs that offer IaaS, or Cyber Trust for CSPs that offer SaaS.
The organisation should review CSP practices for the following to ensure alignment with its requirements:
–	SLAs for cloud service availability, and the protection of data confidentiality and integrity; and
–	Vulnerability assessment and penetration tests conducted by the CSPs. </t>
  </si>
  <si>
    <t>Documented information on cybersecurity posture of third parties or contractors</t>
  </si>
  <si>
    <t>Physical access control shall be enforced to secure the organisation’s information assets and/or environment, allowing access only to authorised employees/contractors, e.g., use of cable locks for workstations, card access door locks to authenticate and authorise entry.</t>
  </si>
  <si>
    <t>In addition to securing the organisation’s physical environment, physical access control may be applied to the OT environment as compensating controls when OT systems do not support modern IT logical access control, e.g., securing OT assets in a locked cabinet or room where access is managed to prevent unauthorised access if ports cannot be logically disabled.</t>
  </si>
  <si>
    <t>The organisation shall change all default passwords and replace them with a strong passphrase (it should be at least twelve characters, including upper case, lower case and/or special characters).</t>
  </si>
  <si>
    <t>If default passwords cannot be changed for OT assets, the organisation shall implement compensating controls such as physical security (or isolation) or network segmentation.
If strong passwords are not supported by the OT assets, the organisation shall configure passwords on such devices to the maximum password strength that can be supported.
If passwords are transmitted in cleartext by the OT assets, rendering them vulnerable to interception, the organisation shall use unique passwords with encrypted and non-encrypted protocols.
Where operator lock-out or delayed access to the OT assets can lead to potential safety issues and where password protection is not recommended, e.g., control consoles on critical processes, the organisation shall implement compensating controls, e.g., physical or network isolation.</t>
  </si>
  <si>
    <t>User accounts shall be disabled and/or locked out after multiple failed login attempts, e.g., ten failed login attempts, rate-limiting attempts.</t>
  </si>
  <si>
    <t xml:space="preserve">For OT assets where disabling or locking accounts after multiple failed attempts is not supported or appropriate, the organisation may implement compensating controls such as physical access control or passive monitoring and detection. </t>
  </si>
  <si>
    <t>For OT assets where passwords cannot be changed, the organisation may implement compensating controls such as physical access control.</t>
  </si>
  <si>
    <r>
      <t>MFA shall be used for administrative access to important systems and database servers containing sensitive or business-critical data, or a substantive amount of personal data that</t>
    </r>
    <r>
      <rPr>
        <sz val="10"/>
        <color rgb="FF0000FF"/>
        <rFont val="Calibri"/>
        <family val="2"/>
        <scheme val="minor"/>
      </rPr>
      <t xml:space="preserve"> </t>
    </r>
    <r>
      <rPr>
        <sz val="10"/>
        <rFont val="Calibri"/>
        <family val="2"/>
        <scheme val="minor"/>
      </rPr>
      <t>can result</t>
    </r>
    <r>
      <rPr>
        <sz val="10"/>
        <color theme="1"/>
        <rFont val="Calibri"/>
        <family val="2"/>
        <scheme val="minor"/>
      </rPr>
      <t xml:space="preserve"> in a breach of a significant scale. MFA methods include authenticator applications and one-time password (OTP) tokens. </t>
    </r>
  </si>
  <si>
    <t>For OT assets where MFA cannot be supported, the organisation may implement compensating controls such as physical security (or isolation), network segmentation or use of two-part passphrases, which require two parties to access the system.</t>
  </si>
  <si>
    <t>Documented information outlining functionality and implementation of MFA.</t>
  </si>
  <si>
    <t>Where feasible, the organisation should implement additional measures to assist employees with secure passphrase management, e.g. trusted software to manage passphrases such as passphrase or password managers, passwordless authentication.</t>
  </si>
  <si>
    <t>For organisations with a large number of cloud services, solutions should be implemented to assist  employees with secure password management for multiple individual cloud services. This may include solutions such as the use of identity providers for single sign-on (SSO).
If separate passwords need to be managed and maintained, the organisation should:
–	implement the use of secure passphrases;
–	ensure passphrases are not reused across multiple cloud services or corporate accounts; and
–	ensure passphrases are not shared across accounts.</t>
  </si>
  <si>
    <t>A.6.4 (i)</t>
  </si>
  <si>
    <t>A.6.4 (j)</t>
  </si>
  <si>
    <t>Security configurations shall be enforced for the assets including desktop computers, servers and routers. Methods may include adopting industry recommendations and standards, running baseline security analysers and securing the system configuration, e.g., using scripts.
NOTE – One of the organisations that offer security configuration guidelines is Center for Internet Security (CIS).</t>
  </si>
  <si>
    <t>The organisation shall implement the secure configuration best practices and/or settings published by its CSPs, if available.</t>
  </si>
  <si>
    <t>The organisation shall identify and implement secure configurations for OT assets and maintenance devices within the OT environment based on secure configuration best practices and/or settings provided by OT vendors to mitigate against common attacks. Where secure configuration is not feasible for OT assets, the organisation shall implement compensating controls.  
The secure configuration shall be tested prior to implementation, e.g., by the OT vendor on an offline system.
Such configuration shall also be reviewed after maintenance and software patching, as features may have been inadvertently re-enabled or new features installed.</t>
  </si>
  <si>
    <t>Such secure configuration best practices and/or settings shall also apply to the environment being used to deploy the organisation's AI tools or services.</t>
  </si>
  <si>
    <t>Insecure configurations and weak protocols shall be replaced or upgraded to address the associated vulnerabilities, e.g., 
–	using hypertext transfer protocol secure (HTTPS) instead of hypertext transfer protocol (HTTP) to encrypt data communication; 
–	upgrading Wired Equivalent Privacy (WEP) to Wi-Fi Protected Access 2/3 (WPA2/WPA3) to enhance Wi-Fi security standards; and
–	disabling Server Message Block version 1 (SMBv1), as it has been superseded by more secured versions.</t>
  </si>
  <si>
    <t>In situations where OT assets use weak protocols that cannot be replaced, the organisation shall implement compensating controls such as physical security (or isolation) or network segmentation.</t>
  </si>
  <si>
    <t>Unused features, services, or applications shall be disabled or removed, e.g., disable file sharing services, File Transfer Protocol (FTP) service and restrict software macros.</t>
  </si>
  <si>
    <t>The organisation shall ensure that third parties or contractors protect their own software, applications and environments used for service delivery to the organisation.</t>
  </si>
  <si>
    <t>Documented information on cybersecurity measures implemented by third parties or contractors to protect their own software, applications and environments, or cybersecurity certification where scope of certification  covers its service delivery to the organisation</t>
  </si>
  <si>
    <t>The organisation should review the cybersecurity posture of third parties or contractors, or perform audits on contractors, so as to adequately manage supply chain risk.
NOTE – In Singapore, Cyber Essentials and Cyber Trust are certifications that help organisations to implement cybersecurity.</t>
  </si>
  <si>
    <t>Documented information on cybersecurity audits or cybersecurity certification where scope of certification  covers its service delivery to the organisation.</t>
  </si>
  <si>
    <t>Automatic connection to open networks and auto-run features of non-essential programs (other than backup or virus and malware protection solutions) shall be disabled.</t>
  </si>
  <si>
    <t>Logging shall be enabled for audit logs of events that can assist in detecting, understanding or recovering from an attack, e.g. user-level events such as user log-ins in file access.</t>
  </si>
  <si>
    <t>The organisation shall enable audit logs of events for its cloud environment if such logging is supported.</t>
  </si>
  <si>
    <t>OT system behaviour and traffic are typically more deterministic, repeatable, and predictable than IT systems. The organisation shall monitor the logs in the OT environment, as anomalies in a deterministic environment may indicate potential cybersecurity incidents, particularly in environments where potential vulnerabilities may not be mitigated in a timely manner through patching due to constraints such as the need to wait for maintenance schedules to perform patching, or legacy devices that cannot be patched.</t>
  </si>
  <si>
    <t>The organisation shall enable audit logs for its AI tools and services if such logging is supported.</t>
  </si>
  <si>
    <t>The organisation should enable other system logs, application logs, security tool logs and outbound proxy logs.</t>
  </si>
  <si>
    <t>As good practice, automatic lock/session logouts should be enabled after fifteen minutes of inactivity for the organisation’s assets. These include user sessions on laptops, servers, non-mobile devices, databases and administrator portals.</t>
  </si>
  <si>
    <t>For OT assets where automatic lock/session logouts are not supported, the organisation may implement compensating controls such as physical access control.</t>
  </si>
  <si>
    <t>If the scope of certification includes mobile devices and/or IoT devices:
Mobile devices – e.g., mobile phones, tablets
–	Mobile devices should not be jail-broken or rooted.
–	Mobile device passcodes should be enabled.
–	Automatic mobile device locks should be activated after two minutes of inactivity.
–	Mobile applications should only be downloaded from official or trusted sources, avoiding side-loaded applications.
IoT devices
–	The network hosting IoT devices should be segregated from the network hosting the organisation’s assets and data.
–	Security features should be enabled on IoT devices, e.g., disabling device auto-discovery and Universal Plug and Play (UPnP).
–	When selecting IoT devices, the organisation should use devices that are labelled for cybersecurity where available.
NOTE – In Singapore, the Cybersecurity Labelling Scheme provides a rating for the cybersecurity of IoT devices.</t>
  </si>
  <si>
    <t>The organisation should restrict or minimise the use of maintenance devices outside of the OT environment or connecting such devices to non-OT networks. These devices should be disconnected and any temporary connections should be removed after maintenance activities are completed.</t>
  </si>
  <si>
    <t>The organisation shall prioritise the implementation of critical or important updates for operating systems and applications (e.g., security patches), obtained from official or trusted sources (e.g., verified through hash or checksum), as soon as feasible.</t>
  </si>
  <si>
    <t>The organisation shall refer to the cloud shared responsibility model with its CSP.
For SaaS, the organisation shall verify the CSP’s responsibility for performing software updates and patch vulnerabilities within its software.
For other cloud service models where the organisation is responsible, the organisation shall implement software updates and patch vulnerabilities on its cloud workloads.</t>
  </si>
  <si>
    <t>When prioritising the implementation of updates in the OT environment, the organisation shall assess:
–	the applicability of, exposure to and severity of the vulnerabilities;
–	the potential impact on OT operation and safety; and
–	the availability of certified patches from vendors.
The organisation shall develop a backup and rollback/restoration plan before performing patching or software upgrades to address potential update failures.
Compensating controls should be implemented if patching is not feasible, e.g., patching disrupts or impacts operations significantly.</t>
  </si>
  <si>
    <t>The organisation should conduct compatibility tests on operating system and application updates before installation.</t>
  </si>
  <si>
    <t>Such compatibility tests should be carried out, e.g., by the OT vendor, to assess the potential impact on OT operations or safety.</t>
  </si>
  <si>
    <t xml:space="preserve">The organisation should consider enabling automatic updates for critical operating system and application patches where feasible so that they can receive the latest updates, and the deployment can be staggered into stages, starting with a subset of the organisation’s assets. </t>
  </si>
  <si>
    <t>For known, exploited vulnerabilities, the organisation should perform updates as soon as possible, factoring in when it is safe and appropriate to do so.
For less critical or urgent updates, the organisation may do so during scheduled maintenance windows or downtime, enabling automated or timely updates only when safe and appropriate.
Compensating controls should be implemented if patching is not feasible, e.g., patching disrupts or impacts operations significantly.</t>
  </si>
  <si>
    <r>
      <t>If the scope of certification includes mobile devices and/or IoT devices:
Mobile devices – e.g., mobile phones, tablets
–	The organisation should ensure that updates and patches for mobile devices are</t>
    </r>
    <r>
      <rPr>
        <sz val="10"/>
        <color rgb="FF0000FF"/>
        <rFont val="Calibri"/>
        <family val="2"/>
        <scheme val="minor"/>
      </rPr>
      <t xml:space="preserve"> </t>
    </r>
    <r>
      <rPr>
        <sz val="10"/>
        <rFont val="Calibri"/>
        <family val="2"/>
        <scheme val="minor"/>
      </rPr>
      <t>downloaded only</t>
    </r>
    <r>
      <rPr>
        <b/>
        <sz val="10"/>
        <color rgb="FFFF0000"/>
        <rFont val="Calibri"/>
        <family val="2"/>
        <scheme val="minor"/>
      </rPr>
      <t xml:space="preserve"> </t>
    </r>
    <r>
      <rPr>
        <sz val="10"/>
        <color theme="1"/>
        <rFont val="Calibri"/>
        <family val="2"/>
        <scheme val="minor"/>
      </rPr>
      <t>from trusted sources (e.g., the official application store from the manufacturer).
IoT devices
–	The organisation should remove or replace any IoT devices (e.g., CCTVs, printers) that are not receiving any software patches or updates.</t>
    </r>
  </si>
  <si>
    <r>
      <t xml:space="preserve">The organisation shall identify and back up business-critical data and systems. This is guided by identifying the data and systems essential for business recovery in the event of a cybersecurity incident, as well as meeting contractual or regulatory requirements. 
Examples of business-critical systems include </t>
    </r>
    <r>
      <rPr>
        <sz val="10"/>
        <rFont val="Calibri"/>
        <family val="2"/>
        <scheme val="minor"/>
      </rPr>
      <t>c</t>
    </r>
    <r>
      <rPr>
        <sz val="10"/>
        <color theme="1"/>
        <rFont val="Calibri"/>
        <family val="2"/>
        <scheme val="minor"/>
      </rPr>
      <t>ustomer relationship management (CRM) and enterprise resource planning (ERP). 
Examples of business-critical data include financial data, business transactions and source code.</t>
    </r>
  </si>
  <si>
    <t>The organisation shall perform backups of its business-critical data in the cloud, e.g., storing backups on hard disk drives, purchasing appropriate backup services, using multiple CSPs for backup.</t>
  </si>
  <si>
    <t>For the OT environment,  backup requirements are determined by identifying the information needed to support the recovery of OT operations.
Examples include the state of key OT systems, data, configuration files, and programs at regular intervals to support recovery to a stable state.</t>
  </si>
  <si>
    <t>For business-critical data and systems, backups shall be performed regularly, with the backup frequency aligned to business requirements and the organisation’s data loss tolerance.</t>
  </si>
  <si>
    <t>The backup frequency shall commensurate with the rate of data change, e.g., sub-segments of the OT network with less dynamic data may not need such frequent backups.</t>
  </si>
  <si>
    <t xml:space="preserve">For non-business-critical systems or non-essential information, backups should still be performed albeit at a lower frequency or on a long-term basis.  </t>
  </si>
  <si>
    <t>In situations where automated backups are not appropriate or recommended, e.g., automated backups negatively impact OT operations or safety, the organisation may perform regular scheduled backups during scheduled maintenance windows or downtime.</t>
  </si>
  <si>
    <t>If the scope of certification includes hardware assets such as mobile devices and/or IoT devices:
Mobile devices
–	Essential business information stored on mobile phones, e.g., Short Message Service (SMS) conversations, important client contacts, should be automatically backed up and transferred to a secondary mobile phone or secondary storage.
IoT devices
–	IoT devices containing essential business information, e.g., sensors in farms or healthcare, should be backed up manually where automatic backup is unavailable.</t>
  </si>
  <si>
    <t>All backups shall be protected from unauthorised access and restricted to authorised personnel only, e.g., password-protected storage media, tape storage at an alternative office location, encryption of backups. Backups should minimally be passphrase-protected.</t>
  </si>
  <si>
    <t>Backups shall be stored separately and isolated from the operating environment. Where feasible, backups should be stored offsite, e.g., password-protected USB flash drives, encrypted external hard disks, tape storage at an alternative office location.</t>
  </si>
  <si>
    <t>The organisation’s backup of its business-critical data in the cloud shall be stored separately, e.g., in on-premises storage or systems, utilising appropriate backup services, employing alternative CSPs.</t>
  </si>
  <si>
    <t>Frequent backups, e.g., daily or weekly, should be stored online to facilitate quick recovery, e.g., cloud backup storage.</t>
  </si>
  <si>
    <t>As good practice, backups should be tested at least bi-annually, or more frequently, to ensure effective restoration of business-critical data and systems.</t>
  </si>
  <si>
    <t xml:space="preserve">For testing integrity of backups in situations where redundant or spare OT equipment or systems are unavailable to support such testing, compensating controls such as hash or checksum validation should be implemented.
</t>
  </si>
  <si>
    <t>The organisation shall establish an up-to-date basic incident response plan to guide the organisation in responding to common cybersecurity and data incidents. Examples include ransomware, social engineering, data breach and distributed denial-of-service (DDoS) attacks. The plan shall contain details as follows:
–	Clear roles and responsibilities for key personnel involved in the incident response plan process;
–	Procedures for detecting, responding to and recovering from common cybersecurity threat scenarios; and
–	A communication plan and timeline for escalating and reporting the incident to internal and external stakeholders (e.g., regulators, customers, senior management).</t>
  </si>
  <si>
    <r>
      <t xml:space="preserve">The organisation shall include scenarios related to cloud-specific incidents in its incident response plan, e.g., accidental disclosure of data from the cloud.
The organisation shall verify the obligations of its CSPs regarding cooperating in investigating and remediating incidents that have impacted or </t>
    </r>
    <r>
      <rPr>
        <sz val="10"/>
        <rFont val="Calibri"/>
        <family val="2"/>
        <scheme val="minor"/>
      </rPr>
      <t>can impact</t>
    </r>
    <r>
      <rPr>
        <sz val="10"/>
        <color theme="1"/>
        <rFont val="Calibri"/>
        <family val="2"/>
        <scheme val="minor"/>
      </rPr>
      <t xml:space="preserve"> the confidentiality, integrity, or availability of the organisation’s data stored in the cloud, ensuring alignment with the organisation’s requirements.</t>
    </r>
  </si>
  <si>
    <t>The organisation shall include scenarios related to OT-specific incidents in its incident response plan, e.g.:
–	ransomware impacting OT environment;
–	supply chain risks arising from vendor access to the OT environment (on-site and remotely);
–	credential compromise, enabling compromised IT credentials to access the OT network;
–	breach of legacy unpatched OT devices; and
–	improper configuration of segmentation or firewalls.
As part of incident response planning, the organisation shall obtain documentation of all error messages and error conditions from its OT vendors for inclusion in its incident response plan. This documentation shall be readily accessible in the event of an incident to enable the organisation to determine whether the incident is caused by an error condition or a cybersecurity incident.
The organisation's incident response shall include recovery procedures to address:
–	partial recovery to a reduced/constrained operation to meet critical service objectives; and
–	full recovery to the last operational state prior to the cybersecurity incident.
The organisation's incident response plan shall be documented in paper form or on an offline system that cannot be compromised during a cyber incident.</t>
  </si>
  <si>
    <t>The organisation shall include scenarios related to AI-specific incidents in its incident response plan, e.g., employees’ disclosure of sensitive organisational information to external AI tools or services.</t>
  </si>
  <si>
    <t>The incident response plan shall be communicated to all employees with access to the organisation’s IT assets and/or environment.</t>
  </si>
  <si>
    <t xml:space="preserve">This documentation shall include:
–	employees involved in operating, securing and maintaining the OT environment;
–	employees handling IT where IT and OT operations converge; and
–	vendors involved in securing and maintaining the OT environment. </t>
  </si>
  <si>
    <t>The organisation should conduct post-incident reviews and incorporate learning points to strengthen and improve the incident response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</si>
</sst>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F800]dddd\,\ mmmm\ dd\,\ yyyy"/>
    <numFmt numFmtId="165" formatCode="0;\-0;;@"/>
    <numFmt numFmtId="166" formatCode="0.0;\-0.0;;@"/>
    <numFmt numFmtId="167" formatCode=";;;"/>
  </numFmts>
  <fonts count="33"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4"/>
      <color theme="1"/>
      <name val="Calibri"/>
      <family val="2"/>
      <scheme val="minor"/>
    </font>
    <font>
      <b/>
      <sz val="14"/>
      <color rgb="FFE31837"/>
      <name val="Calibri"/>
      <family val="2"/>
      <scheme val="minor"/>
    </font>
    <font>
      <b/>
      <sz val="11"/>
      <color rgb="FFE31837"/>
      <name val="Calibri"/>
      <family val="2"/>
      <scheme val="minor"/>
    </font>
    <font>
      <sz val="11"/>
      <color rgb="FFE31837"/>
      <name val="Calibri"/>
      <family val="2"/>
      <scheme val="minor"/>
    </font>
    <font>
      <sz val="10"/>
      <name val="Calibri"/>
      <family val="2"/>
      <scheme val="minor"/>
    </font>
    <font>
      <sz val="14"/>
      <color rgb="FFE31837"/>
      <name val="Calibri"/>
      <family val="2"/>
      <scheme val="minor"/>
    </font>
    <font>
      <i/>
      <sz val="10"/>
      <color theme="1"/>
      <name val="Calibri"/>
      <family val="2"/>
      <scheme val="minor"/>
    </font>
    <font>
      <sz val="10"/>
      <color theme="1"/>
      <name val="Calibri"/>
      <family val="2"/>
      <scheme val="minor"/>
    </font>
    <font>
      <i/>
      <sz val="10"/>
      <color theme="0" tint="-0.34998626667073579"/>
      <name val="Calibri"/>
      <family val="2"/>
      <scheme val="minor"/>
    </font>
    <font>
      <b/>
      <sz val="10"/>
      <color rgb="FFE31837"/>
      <name val="Calibri"/>
      <family val="2"/>
      <scheme val="minor"/>
    </font>
    <font>
      <sz val="10"/>
      <color rgb="FFE31837"/>
      <name val="Calibri"/>
      <family val="2"/>
      <scheme val="minor"/>
    </font>
    <font>
      <b/>
      <sz val="10"/>
      <name val="Calibri"/>
      <family val="2"/>
      <scheme val="minor"/>
    </font>
    <font>
      <sz val="8"/>
      <color rgb="FF000000"/>
      <name val="Segoe UI"/>
      <family val="2"/>
    </font>
    <font>
      <b/>
      <sz val="14"/>
      <name val="Calibri"/>
      <family val="2"/>
      <scheme val="minor"/>
    </font>
    <font>
      <b/>
      <sz val="12"/>
      <color rgb="FFE31837"/>
      <name val="Calibri"/>
      <family val="2"/>
      <scheme val="minor"/>
    </font>
    <font>
      <sz val="12"/>
      <color rgb="FFE31837"/>
      <name val="Calibri"/>
      <family val="2"/>
      <scheme val="minor"/>
    </font>
    <font>
      <b/>
      <sz val="9"/>
      <name val="Calibri"/>
      <family val="2"/>
      <scheme val="minor"/>
    </font>
    <font>
      <sz val="9"/>
      <name val="Calibri"/>
      <family val="2"/>
      <scheme val="minor"/>
    </font>
    <font>
      <sz val="9"/>
      <color theme="1"/>
      <name val="Calibri"/>
      <family val="2"/>
      <scheme val="minor"/>
    </font>
    <font>
      <u/>
      <sz val="11"/>
      <color theme="10"/>
      <name val="Calibri"/>
      <family val="2"/>
      <scheme val="minor"/>
    </font>
    <font>
      <b/>
      <u/>
      <sz val="10"/>
      <color theme="10"/>
      <name val="Calibri"/>
      <family val="2"/>
      <scheme val="minor"/>
    </font>
    <font>
      <sz val="10"/>
      <color theme="1" tint="0.34998626667073579"/>
      <name val="Calibri"/>
      <family val="2"/>
      <scheme val="minor"/>
    </font>
    <font>
      <b/>
      <sz val="10"/>
      <color theme="1" tint="0.34998626667073579"/>
      <name val="Calibri"/>
      <family val="2"/>
      <scheme val="minor"/>
    </font>
    <font>
      <u/>
      <sz val="10"/>
      <color rgb="FF0070C0"/>
      <name val="Calibri"/>
      <family val="2"/>
      <scheme val="minor"/>
    </font>
    <font>
      <sz val="10"/>
      <color theme="1" tint="0.249977111117893"/>
      <name val="Calibri"/>
      <family val="2"/>
      <scheme val="minor"/>
    </font>
    <font>
      <b/>
      <sz val="10"/>
      <color theme="1" tint="0.249977111117893"/>
      <name val="Calibri"/>
      <family val="2"/>
      <scheme val="minor"/>
    </font>
    <font>
      <strike/>
      <sz val="10"/>
      <color rgb="FF0000FF"/>
      <name val="Calibri"/>
      <family val="2"/>
      <scheme val="minor"/>
    </font>
    <font>
      <sz val="10"/>
      <color rgb="FF0000FF"/>
      <name val="Calibri"/>
      <family val="2"/>
      <scheme val="minor"/>
    </font>
    <font>
      <b/>
      <sz val="10"/>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2"/>
        <bgColor indexed="64"/>
      </patternFill>
    </fill>
  </fills>
  <borders count="14">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bottom style="thin">
        <color theme="0" tint="-0.2499465926084170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4.9989318521683403E-2"/>
      </left>
      <right/>
      <top/>
      <bottom/>
      <diagonal/>
    </border>
    <border>
      <left/>
      <right style="thin">
        <color theme="0" tint="-4.9989318521683403E-2"/>
      </right>
      <top/>
      <bottom/>
      <diagonal/>
    </border>
    <border>
      <left style="thin">
        <color theme="0"/>
      </left>
      <right/>
      <top/>
      <bottom/>
      <diagonal/>
    </border>
    <border>
      <left/>
      <right style="thin">
        <color theme="0"/>
      </right>
      <top/>
      <bottom/>
      <diagonal/>
    </border>
  </borders>
  <cellStyleXfs count="2">
    <xf numFmtId="0" fontId="0" fillId="0" borderId="0"/>
    <xf numFmtId="0" fontId="23" fillId="0" borderId="0" applyNumberFormat="0" applyFill="0" applyBorder="0" applyAlignment="0" applyProtection="0"/>
  </cellStyleXfs>
  <cellXfs count="180">
    <xf numFmtId="0" fontId="0" fillId="0" borderId="0" xfId="0"/>
    <xf numFmtId="0" fontId="0" fillId="0" borderId="0" xfId="0" applyAlignment="1">
      <alignment vertical="top"/>
    </xf>
    <xf numFmtId="0" fontId="0" fillId="0" borderId="0" xfId="0" applyAlignment="1">
      <alignment horizontal="center" vertical="top"/>
    </xf>
    <xf numFmtId="0" fontId="4" fillId="0" borderId="0" xfId="0" applyFont="1" applyAlignment="1">
      <alignment vertical="top"/>
    </xf>
    <xf numFmtId="0" fontId="0" fillId="0" borderId="0" xfId="0" applyAlignment="1">
      <alignment horizontal="left" vertical="top" wrapText="1"/>
    </xf>
    <xf numFmtId="0" fontId="7" fillId="0" borderId="0" xfId="0" applyFont="1" applyAlignment="1">
      <alignment vertical="top"/>
    </xf>
    <xf numFmtId="0" fontId="13" fillId="0" borderId="0" xfId="0" applyFont="1" applyAlignment="1">
      <alignment vertical="top"/>
    </xf>
    <xf numFmtId="0" fontId="14" fillId="0" borderId="0" xfId="0" applyFont="1" applyAlignment="1">
      <alignment vertical="top"/>
    </xf>
    <xf numFmtId="0" fontId="11" fillId="0" borderId="0" xfId="0" applyFont="1" applyAlignment="1">
      <alignment horizontal="center" vertical="top"/>
    </xf>
    <xf numFmtId="0" fontId="11" fillId="0" borderId="0" xfId="0" applyFont="1" applyAlignment="1">
      <alignment horizontal="left" vertical="top" wrapText="1"/>
    </xf>
    <xf numFmtId="0" fontId="11" fillId="0" borderId="0" xfId="0" applyFont="1" applyAlignment="1">
      <alignment vertical="top"/>
    </xf>
    <xf numFmtId="0" fontId="15" fillId="0" borderId="0" xfId="0" applyFont="1" applyAlignment="1">
      <alignment vertical="top"/>
    </xf>
    <xf numFmtId="0" fontId="11" fillId="0" borderId="0" xfId="0" applyFont="1" applyAlignment="1">
      <alignment horizontal="left" vertical="top"/>
    </xf>
    <xf numFmtId="0" fontId="10" fillId="0" borderId="0" xfId="0" applyFont="1" applyAlignment="1">
      <alignment horizontal="left" vertical="top"/>
    </xf>
    <xf numFmtId="0" fontId="17" fillId="0" borderId="0" xfId="0" applyFont="1" applyAlignment="1">
      <alignment horizontal="left" vertical="top"/>
    </xf>
    <xf numFmtId="0" fontId="9" fillId="0" borderId="0" xfId="0" applyFont="1" applyAlignment="1">
      <alignment horizontal="center" vertical="top"/>
    </xf>
    <xf numFmtId="0" fontId="4" fillId="0" borderId="0" xfId="0" applyFont="1" applyAlignment="1">
      <alignment horizontal="center" vertical="top"/>
    </xf>
    <xf numFmtId="0" fontId="4" fillId="0" borderId="0" xfId="0" applyFont="1" applyAlignment="1">
      <alignment horizontal="left" vertical="top" wrapText="1"/>
    </xf>
    <xf numFmtId="0" fontId="18" fillId="0" borderId="0" xfId="0" applyFont="1" applyAlignment="1">
      <alignment vertical="top"/>
    </xf>
    <xf numFmtId="0" fontId="19" fillId="0" borderId="0" xfId="0" applyFont="1" applyAlignment="1">
      <alignment vertical="top"/>
    </xf>
    <xf numFmtId="0" fontId="8" fillId="0" borderId="0" xfId="0" applyFont="1" applyAlignment="1">
      <alignment vertical="top" wrapText="1"/>
    </xf>
    <xf numFmtId="0" fontId="8" fillId="0" borderId="0" xfId="0" applyFont="1" applyAlignment="1">
      <alignment horizontal="left" vertical="top" wrapText="1"/>
    </xf>
    <xf numFmtId="0" fontId="11" fillId="0" borderId="6" xfId="0" applyFont="1" applyBorder="1" applyAlignment="1">
      <alignment horizontal="left" vertical="top"/>
    </xf>
    <xf numFmtId="0" fontId="23" fillId="0" borderId="0" xfId="1" applyBorder="1" applyAlignment="1">
      <alignment vertical="top"/>
    </xf>
    <xf numFmtId="0" fontId="8" fillId="0" borderId="0" xfId="0" applyFont="1" applyAlignment="1">
      <alignment horizontal="left" vertical="top"/>
    </xf>
    <xf numFmtId="0" fontId="11" fillId="0" borderId="1" xfId="0" applyFont="1" applyBorder="1" applyAlignment="1" applyProtection="1">
      <alignment horizontal="left" vertical="top" wrapText="1"/>
      <protection locked="0"/>
    </xf>
    <xf numFmtId="0" fontId="11" fillId="5" borderId="1" xfId="0" applyFont="1" applyFill="1" applyBorder="1" applyAlignment="1" applyProtection="1">
      <alignment horizontal="left" vertical="top" wrapText="1"/>
      <protection locked="0"/>
    </xf>
    <xf numFmtId="0" fontId="18" fillId="0" borderId="0" xfId="0" applyFont="1" applyAlignment="1" applyProtection="1">
      <alignment vertical="top"/>
      <protection hidden="1"/>
    </xf>
    <xf numFmtId="0" fontId="19" fillId="0" borderId="0" xfId="0" applyFont="1" applyAlignment="1" applyProtection="1">
      <alignment vertical="top"/>
      <protection hidden="1"/>
    </xf>
    <xf numFmtId="0" fontId="13" fillId="0" borderId="0" xfId="0" applyFont="1" applyAlignment="1" applyProtection="1">
      <alignment vertical="top"/>
      <protection hidden="1"/>
    </xf>
    <xf numFmtId="0" fontId="14" fillId="0" borderId="0" xfId="0" applyFont="1" applyAlignment="1" applyProtection="1">
      <alignment vertical="top"/>
      <protection hidden="1"/>
    </xf>
    <xf numFmtId="0" fontId="8" fillId="0" borderId="0" xfId="0" applyFont="1" applyAlignment="1" applyProtection="1">
      <alignment vertical="top"/>
      <protection hidden="1"/>
    </xf>
    <xf numFmtId="0" fontId="15" fillId="0" borderId="0" xfId="0" applyFont="1" applyAlignment="1" applyProtection="1">
      <alignment horizontal="left" vertical="top"/>
      <protection hidden="1"/>
    </xf>
    <xf numFmtId="0" fontId="20" fillId="0" borderId="0" xfId="0" applyFont="1" applyAlignment="1" applyProtection="1">
      <alignment horizontal="right" vertical="top"/>
      <protection hidden="1"/>
    </xf>
    <xf numFmtId="0" fontId="20" fillId="0" borderId="0" xfId="0" applyFont="1" applyAlignment="1" applyProtection="1">
      <alignment vertical="top"/>
      <protection hidden="1"/>
    </xf>
    <xf numFmtId="0" fontId="20" fillId="0" borderId="0" xfId="0" applyFont="1" applyAlignment="1" applyProtection="1">
      <alignment horizontal="left" vertical="top"/>
      <protection hidden="1"/>
    </xf>
    <xf numFmtId="0" fontId="25" fillId="2" borderId="0" xfId="0" applyFont="1" applyFill="1" applyAlignment="1" applyProtection="1">
      <alignment vertical="top"/>
      <protection hidden="1"/>
    </xf>
    <xf numFmtId="0" fontId="21" fillId="0" borderId="0" xfId="0" applyFont="1" applyAlignment="1" applyProtection="1">
      <alignment vertical="top"/>
      <protection hidden="1"/>
    </xf>
    <xf numFmtId="0" fontId="25" fillId="8" borderId="0" xfId="0" applyFont="1" applyFill="1" applyAlignment="1" applyProtection="1">
      <alignment vertical="top"/>
      <protection hidden="1"/>
    </xf>
    <xf numFmtId="0" fontId="26" fillId="8" borderId="0" xfId="0" applyFont="1" applyFill="1" applyAlignment="1" applyProtection="1">
      <alignment vertical="top"/>
      <protection hidden="1"/>
    </xf>
    <xf numFmtId="0" fontId="21" fillId="8" borderId="0" xfId="0" applyFont="1" applyFill="1" applyAlignment="1" applyProtection="1">
      <alignment vertical="top"/>
      <protection hidden="1"/>
    </xf>
    <xf numFmtId="0" fontId="20" fillId="0" borderId="0" xfId="0" applyFont="1" applyAlignment="1" applyProtection="1">
      <alignment horizontal="left" vertical="center"/>
      <protection hidden="1"/>
    </xf>
    <xf numFmtId="0" fontId="25" fillId="0" borderId="0" xfId="0" applyFont="1" applyAlignment="1" applyProtection="1">
      <alignment horizontal="left" vertical="center"/>
      <protection hidden="1"/>
    </xf>
    <xf numFmtId="0" fontId="25" fillId="0" borderId="0" xfId="0" applyFont="1" applyAlignment="1" applyProtection="1">
      <alignment vertical="center"/>
      <protection hidden="1"/>
    </xf>
    <xf numFmtId="0" fontId="21" fillId="0" borderId="0" xfId="0" applyFont="1" applyAlignment="1" applyProtection="1">
      <alignment vertical="center"/>
      <protection hidden="1"/>
    </xf>
    <xf numFmtId="0" fontId="21" fillId="0" borderId="0" xfId="0" applyFont="1" applyAlignment="1" applyProtection="1">
      <alignment horizontal="center" vertical="center"/>
      <protection hidden="1"/>
    </xf>
    <xf numFmtId="0" fontId="25" fillId="6" borderId="0" xfId="0" applyFont="1" applyFill="1" applyAlignment="1" applyProtection="1">
      <alignment horizontal="left" vertical="center"/>
      <protection hidden="1"/>
    </xf>
    <xf numFmtId="0" fontId="25" fillId="6" borderId="0" xfId="0" applyFont="1" applyFill="1" applyAlignment="1" applyProtection="1">
      <alignment horizontal="center" vertical="center"/>
      <protection hidden="1"/>
    </xf>
    <xf numFmtId="0" fontId="25" fillId="6" borderId="0" xfId="0" applyFont="1" applyFill="1" applyAlignment="1" applyProtection="1">
      <alignment horizontal="left" vertical="center" wrapText="1"/>
      <protection hidden="1"/>
    </xf>
    <xf numFmtId="0" fontId="22" fillId="6" borderId="0" xfId="0" applyFont="1" applyFill="1" applyAlignment="1" applyProtection="1">
      <alignment vertical="center"/>
      <protection hidden="1"/>
    </xf>
    <xf numFmtId="0" fontId="22" fillId="0" borderId="0" xfId="0" applyFont="1" applyAlignment="1" applyProtection="1">
      <alignment vertical="center"/>
      <protection hidden="1"/>
    </xf>
    <xf numFmtId="0" fontId="25" fillId="0" borderId="0" xfId="0" applyFont="1" applyAlignment="1" applyProtection="1">
      <alignment horizontal="center" vertical="center"/>
      <protection hidden="1"/>
    </xf>
    <xf numFmtId="0" fontId="25" fillId="0" borderId="0" xfId="0" applyFont="1" applyAlignment="1" applyProtection="1">
      <alignment horizontal="left" vertical="center" wrapText="1"/>
      <protection hidden="1"/>
    </xf>
    <xf numFmtId="0" fontId="22" fillId="0" borderId="0" xfId="0" applyFont="1" applyAlignment="1" applyProtection="1">
      <alignment horizontal="center" vertical="center"/>
      <protection hidden="1"/>
    </xf>
    <xf numFmtId="0" fontId="26" fillId="8" borderId="0" xfId="0" applyFont="1" applyFill="1" applyAlignment="1" applyProtection="1">
      <alignment horizontal="right" vertical="center"/>
      <protection hidden="1"/>
    </xf>
    <xf numFmtId="0" fontId="26" fillId="8" borderId="0" xfId="0" applyFont="1" applyFill="1" applyAlignment="1" applyProtection="1">
      <alignment vertical="center"/>
      <protection hidden="1"/>
    </xf>
    <xf numFmtId="0" fontId="26" fillId="8" borderId="0" xfId="0" applyFont="1" applyFill="1" applyAlignment="1" applyProtection="1">
      <alignment vertical="center" wrapText="1"/>
      <protection hidden="1"/>
    </xf>
    <xf numFmtId="0" fontId="26" fillId="8" borderId="0" xfId="0" applyFont="1" applyFill="1" applyAlignment="1" applyProtection="1">
      <alignment horizontal="right" vertical="center" indent="1"/>
      <protection hidden="1"/>
    </xf>
    <xf numFmtId="0" fontId="22" fillId="0" borderId="0" xfId="0" applyFont="1" applyAlignment="1" applyProtection="1">
      <alignment vertical="top"/>
      <protection hidden="1"/>
    </xf>
    <xf numFmtId="0" fontId="11" fillId="0" borderId="0" xfId="0" applyFont="1" applyAlignment="1" applyProtection="1">
      <alignment horizontal="center" vertical="top"/>
      <protection hidden="1"/>
    </xf>
    <xf numFmtId="0" fontId="11" fillId="0" borderId="0" xfId="0" applyFont="1" applyAlignment="1" applyProtection="1">
      <alignment horizontal="left" vertical="top" wrapText="1"/>
      <protection hidden="1"/>
    </xf>
    <xf numFmtId="0" fontId="11" fillId="0" borderId="0" xfId="0" applyFont="1" applyAlignment="1" applyProtection="1">
      <alignment vertical="top"/>
      <protection hidden="1"/>
    </xf>
    <xf numFmtId="0" fontId="0" fillId="0" borderId="0" xfId="0" applyAlignment="1" applyProtection="1">
      <alignment horizontal="center" vertical="top"/>
      <protection hidden="1"/>
    </xf>
    <xf numFmtId="0" fontId="0" fillId="0" borderId="0" xfId="0" applyAlignment="1" applyProtection="1">
      <alignment vertical="top"/>
      <protection hidden="1"/>
    </xf>
    <xf numFmtId="0" fontId="0" fillId="8" borderId="0" xfId="0" applyFill="1" applyAlignment="1" applyProtection="1">
      <alignment vertical="top"/>
      <protection hidden="1"/>
    </xf>
    <xf numFmtId="0" fontId="0" fillId="6" borderId="0" xfId="0" applyFill="1" applyAlignment="1" applyProtection="1">
      <alignment vertical="top"/>
      <protection hidden="1"/>
    </xf>
    <xf numFmtId="0" fontId="0" fillId="0" borderId="0" xfId="0" applyAlignment="1" applyProtection="1">
      <alignment horizontal="left" vertical="top" wrapText="1"/>
      <protection hidden="1"/>
    </xf>
    <xf numFmtId="0" fontId="11" fillId="0" borderId="1" xfId="0" applyFont="1" applyBorder="1" applyAlignment="1" applyProtection="1">
      <alignment horizontal="center" vertical="top"/>
      <protection locked="0"/>
    </xf>
    <xf numFmtId="0" fontId="11" fillId="5" borderId="1" xfId="0" applyFont="1" applyFill="1" applyBorder="1" applyAlignment="1" applyProtection="1">
      <alignment horizontal="center" vertical="top"/>
      <protection locked="0"/>
    </xf>
    <xf numFmtId="0" fontId="3" fillId="0" borderId="0" xfId="0" applyFont="1" applyAlignment="1">
      <alignment vertical="top"/>
    </xf>
    <xf numFmtId="0" fontId="6" fillId="0" borderId="2" xfId="0" applyFont="1" applyBorder="1" applyAlignment="1">
      <alignment vertical="top"/>
    </xf>
    <xf numFmtId="0" fontId="15" fillId="3"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 fillId="0" borderId="0" xfId="0" applyFont="1" applyAlignment="1">
      <alignment horizontal="center" vertical="center"/>
    </xf>
    <xf numFmtId="0" fontId="13" fillId="4" borderId="3" xfId="0" applyFont="1" applyFill="1" applyBorder="1" applyAlignment="1">
      <alignment vertical="top"/>
    </xf>
    <xf numFmtId="0" fontId="6" fillId="4" borderId="4" xfId="0" applyFont="1" applyFill="1" applyBorder="1" applyAlignment="1">
      <alignment vertical="top"/>
    </xf>
    <xf numFmtId="0" fontId="6" fillId="4" borderId="5" xfId="0" applyFont="1" applyFill="1" applyBorder="1" applyAlignment="1">
      <alignment vertical="top"/>
    </xf>
    <xf numFmtId="0" fontId="2" fillId="2" borderId="0" xfId="0" applyFont="1" applyFill="1" applyAlignment="1">
      <alignment horizontal="center" vertical="top"/>
    </xf>
    <xf numFmtId="0" fontId="11" fillId="0" borderId="1" xfId="0" applyFont="1" applyBorder="1" applyAlignment="1">
      <alignment horizontal="center" vertical="top"/>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1" fillId="5" borderId="1" xfId="0" applyFont="1" applyFill="1" applyBorder="1" applyAlignment="1">
      <alignment horizontal="center" vertical="top"/>
    </xf>
    <xf numFmtId="0" fontId="11" fillId="5" borderId="1" xfId="0" applyFont="1" applyFill="1" applyBorder="1" applyAlignment="1">
      <alignment vertical="top" wrapText="1"/>
    </xf>
    <xf numFmtId="0" fontId="11" fillId="5" borderId="1" xfId="0" applyFont="1" applyFill="1" applyBorder="1" applyAlignment="1">
      <alignment horizontal="left" vertical="top" wrapText="1"/>
    </xf>
    <xf numFmtId="0" fontId="13" fillId="4" borderId="4" xfId="0" applyFont="1" applyFill="1" applyBorder="1" applyAlignment="1">
      <alignment vertical="top"/>
    </xf>
    <xf numFmtId="0" fontId="13" fillId="4" borderId="4" xfId="0" applyFont="1" applyFill="1" applyBorder="1" applyAlignment="1">
      <alignment horizontal="center" vertical="top"/>
    </xf>
    <xf numFmtId="0" fontId="13" fillId="4" borderId="5" xfId="0" applyFont="1" applyFill="1" applyBorder="1" applyAlignment="1">
      <alignment horizontal="left" vertical="top" wrapText="1"/>
    </xf>
    <xf numFmtId="0" fontId="11" fillId="2" borderId="0" xfId="0" applyFont="1" applyFill="1" applyAlignment="1">
      <alignment vertical="top"/>
    </xf>
    <xf numFmtId="0" fontId="6" fillId="4" borderId="4" xfId="0" applyFont="1" applyFill="1" applyBorder="1" applyAlignment="1">
      <alignment horizontal="center" vertical="top"/>
    </xf>
    <xf numFmtId="0" fontId="6" fillId="4" borderId="5" xfId="0" applyFont="1" applyFill="1" applyBorder="1" applyAlignment="1">
      <alignment horizontal="left" vertical="top" wrapText="1"/>
    </xf>
    <xf numFmtId="0" fontId="3" fillId="2" borderId="0" xfId="0" applyFont="1" applyFill="1" applyAlignment="1">
      <alignment vertical="top"/>
    </xf>
    <xf numFmtId="0" fontId="10" fillId="0" borderId="1" xfId="0" applyFont="1" applyBorder="1" applyAlignment="1">
      <alignment vertical="top" wrapText="1"/>
    </xf>
    <xf numFmtId="0" fontId="8" fillId="0" borderId="1" xfId="0" applyFont="1" applyBorder="1" applyAlignment="1">
      <alignment horizontal="left" vertical="top" wrapText="1"/>
    </xf>
    <xf numFmtId="0" fontId="11" fillId="2" borderId="1" xfId="0" applyFont="1" applyFill="1" applyBorder="1" applyAlignment="1">
      <alignment horizontal="center" vertical="top"/>
    </xf>
    <xf numFmtId="0" fontId="11" fillId="2" borderId="1" xfId="0" applyFont="1" applyFill="1" applyBorder="1" applyAlignment="1">
      <alignment horizontal="left" vertical="top" wrapText="1"/>
    </xf>
    <xf numFmtId="0" fontId="8" fillId="0" borderId="1" xfId="0" applyFont="1" applyBorder="1" applyAlignment="1">
      <alignment vertical="top" wrapText="1"/>
    </xf>
    <xf numFmtId="0" fontId="8" fillId="5" borderId="1" xfId="0" applyFont="1" applyFill="1"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8" fillId="0" borderId="0" xfId="0" applyFont="1" applyAlignment="1">
      <alignment horizontal="left" vertical="top" wrapText="1"/>
    </xf>
    <xf numFmtId="0" fontId="15" fillId="3" borderId="7" xfId="0" applyFont="1" applyFill="1" applyBorder="1" applyAlignment="1">
      <alignment horizontal="center" vertical="center"/>
    </xf>
    <xf numFmtId="0" fontId="15" fillId="3" borderId="8" xfId="0" applyFont="1" applyFill="1" applyBorder="1" applyAlignment="1">
      <alignment horizontal="center" vertical="center"/>
    </xf>
    <xf numFmtId="0" fontId="15" fillId="3" borderId="9" xfId="0" applyFont="1" applyFill="1" applyBorder="1" applyAlignment="1">
      <alignment horizontal="center" vertical="center"/>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10" fillId="5" borderId="7" xfId="0" applyFont="1" applyFill="1" applyBorder="1" applyAlignment="1">
      <alignment horizontal="left" vertical="top" wrapText="1"/>
    </xf>
    <xf numFmtId="0" fontId="10" fillId="5" borderId="8" xfId="0" applyFont="1" applyFill="1" applyBorder="1" applyAlignment="1">
      <alignment horizontal="left" vertical="top" wrapText="1"/>
    </xf>
    <xf numFmtId="0" fontId="10" fillId="5" borderId="9" xfId="0" applyFont="1" applyFill="1" applyBorder="1" applyAlignment="1">
      <alignment horizontal="left" vertical="top" wrapText="1"/>
    </xf>
    <xf numFmtId="0" fontId="11" fillId="0" borderId="7" xfId="0" applyFont="1" applyBorder="1" applyAlignment="1">
      <alignment horizontal="left" vertical="top"/>
    </xf>
    <xf numFmtId="0" fontId="11" fillId="0" borderId="9" xfId="0" applyFont="1" applyBorder="1" applyAlignment="1">
      <alignment horizontal="left" vertical="top"/>
    </xf>
    <xf numFmtId="0" fontId="11" fillId="5" borderId="7" xfId="0" applyFont="1" applyFill="1" applyBorder="1" applyAlignment="1">
      <alignment horizontal="left" vertical="top"/>
    </xf>
    <xf numFmtId="0" fontId="11" fillId="5" borderId="9" xfId="0" applyFont="1" applyFill="1" applyBorder="1" applyAlignment="1">
      <alignment horizontal="left" vertical="top"/>
    </xf>
    <xf numFmtId="0" fontId="24" fillId="0" borderId="0" xfId="1" applyFont="1" applyBorder="1" applyAlignment="1">
      <alignment horizontal="left" vertical="top"/>
    </xf>
    <xf numFmtId="0" fontId="11" fillId="0" borderId="8" xfId="0" applyFont="1" applyBorder="1" applyAlignment="1">
      <alignment horizontal="left" vertical="top"/>
    </xf>
    <xf numFmtId="0" fontId="11" fillId="5" borderId="8" xfId="0" applyFont="1" applyFill="1" applyBorder="1" applyAlignment="1">
      <alignment horizontal="left" vertical="top"/>
    </xf>
    <xf numFmtId="0" fontId="24" fillId="0" borderId="0" xfId="1" applyFont="1" applyAlignment="1">
      <alignment horizontal="left" vertical="top"/>
    </xf>
    <xf numFmtId="0" fontId="13" fillId="0" borderId="6" xfId="0" applyFont="1" applyBorder="1" applyAlignment="1" applyProtection="1">
      <alignment horizontal="left" vertical="top"/>
      <protection locked="0"/>
    </xf>
    <xf numFmtId="0" fontId="11" fillId="0" borderId="6" xfId="0" applyFont="1" applyBorder="1" applyAlignment="1" applyProtection="1">
      <alignment horizontal="left" vertical="top"/>
      <protection locked="0"/>
    </xf>
    <xf numFmtId="0" fontId="11" fillId="2" borderId="6" xfId="0" applyFont="1" applyFill="1" applyBorder="1" applyAlignment="1" applyProtection="1">
      <alignment horizontal="left" vertical="top"/>
      <protection locked="0"/>
    </xf>
    <xf numFmtId="164" fontId="11" fillId="0" borderId="6" xfId="0" applyNumberFormat="1" applyFont="1" applyBorder="1" applyAlignment="1" applyProtection="1">
      <alignment horizontal="left" vertical="top"/>
      <protection locked="0"/>
    </xf>
    <xf numFmtId="0" fontId="26" fillId="7" borderId="12" xfId="0" applyFont="1" applyFill="1" applyBorder="1" applyAlignment="1" applyProtection="1">
      <alignment horizontal="center" vertical="top"/>
      <protection hidden="1"/>
    </xf>
    <xf numFmtId="0" fontId="26" fillId="7" borderId="0" xfId="0" applyFont="1" applyFill="1" applyAlignment="1" applyProtection="1">
      <alignment horizontal="center" vertical="top"/>
      <protection hidden="1"/>
    </xf>
    <xf numFmtId="0" fontId="15" fillId="0" borderId="0" xfId="0" applyFont="1" applyAlignment="1" applyProtection="1">
      <alignment horizontal="left" vertical="top" wrapText="1"/>
      <protection hidden="1"/>
    </xf>
    <xf numFmtId="165" fontId="28" fillId="0" borderId="10" xfId="0" applyNumberFormat="1" applyFont="1" applyBorder="1" applyAlignment="1" applyProtection="1">
      <alignment horizontal="right" vertical="center" indent="1"/>
      <protection hidden="1"/>
    </xf>
    <xf numFmtId="165" fontId="28" fillId="0" borderId="0" xfId="0" applyNumberFormat="1" applyFont="1" applyAlignment="1" applyProtection="1">
      <alignment horizontal="right" vertical="center" indent="1"/>
      <protection hidden="1"/>
    </xf>
    <xf numFmtId="165" fontId="28" fillId="0" borderId="11" xfId="0" applyNumberFormat="1" applyFont="1" applyBorder="1" applyAlignment="1" applyProtection="1">
      <alignment horizontal="right" vertical="center" indent="1"/>
      <protection hidden="1"/>
    </xf>
    <xf numFmtId="165" fontId="28" fillId="6" borderId="10" xfId="0" applyNumberFormat="1" applyFont="1" applyFill="1" applyBorder="1" applyAlignment="1" applyProtection="1">
      <alignment horizontal="right" vertical="center" indent="1"/>
      <protection hidden="1"/>
    </xf>
    <xf numFmtId="165" fontId="28" fillId="6" borderId="0" xfId="0" applyNumberFormat="1" applyFont="1" applyFill="1" applyAlignment="1" applyProtection="1">
      <alignment horizontal="right" vertical="center" indent="1"/>
      <protection hidden="1"/>
    </xf>
    <xf numFmtId="165" fontId="28" fillId="6" borderId="11" xfId="0" applyNumberFormat="1" applyFont="1" applyFill="1" applyBorder="1" applyAlignment="1" applyProtection="1">
      <alignment horizontal="right" vertical="center" indent="1"/>
      <protection hidden="1"/>
    </xf>
    <xf numFmtId="0" fontId="26" fillId="8" borderId="12" xfId="0" applyFont="1" applyFill="1" applyBorder="1" applyAlignment="1" applyProtection="1">
      <alignment horizontal="center" vertical="top"/>
      <protection hidden="1"/>
    </xf>
    <xf numFmtId="0" fontId="26" fillId="8" borderId="0" xfId="0" applyFont="1" applyFill="1" applyAlignment="1" applyProtection="1">
      <alignment horizontal="center" vertical="top"/>
      <protection hidden="1"/>
    </xf>
    <xf numFmtId="0" fontId="26" fillId="8" borderId="13" xfId="0" applyFont="1" applyFill="1" applyBorder="1" applyAlignment="1" applyProtection="1">
      <alignment horizontal="center" vertical="top"/>
      <protection hidden="1"/>
    </xf>
    <xf numFmtId="166" fontId="28" fillId="0" borderId="10" xfId="0" applyNumberFormat="1" applyFont="1" applyBorder="1" applyAlignment="1" applyProtection="1">
      <alignment horizontal="right" vertical="center" indent="1"/>
      <protection hidden="1"/>
    </xf>
    <xf numFmtId="166" fontId="28" fillId="0" borderId="11" xfId="0" applyNumberFormat="1" applyFont="1" applyBorder="1" applyAlignment="1" applyProtection="1">
      <alignment horizontal="right" vertical="center" indent="1"/>
      <protection hidden="1"/>
    </xf>
    <xf numFmtId="166" fontId="28" fillId="6" borderId="10" xfId="0" applyNumberFormat="1" applyFont="1" applyFill="1" applyBorder="1" applyAlignment="1" applyProtection="1">
      <alignment horizontal="right" vertical="center" indent="1"/>
      <protection hidden="1"/>
    </xf>
    <xf numFmtId="166" fontId="28" fillId="6" borderId="11" xfId="0" applyNumberFormat="1" applyFont="1" applyFill="1" applyBorder="1" applyAlignment="1" applyProtection="1">
      <alignment horizontal="right" vertical="center" indent="1"/>
      <protection hidden="1"/>
    </xf>
    <xf numFmtId="166" fontId="29" fillId="8" borderId="12" xfId="0" applyNumberFormat="1" applyFont="1" applyFill="1" applyBorder="1" applyAlignment="1" applyProtection="1">
      <alignment horizontal="right" vertical="center" indent="1"/>
      <protection hidden="1"/>
    </xf>
    <xf numFmtId="166" fontId="29" fillId="8" borderId="13" xfId="0" applyNumberFormat="1" applyFont="1" applyFill="1" applyBorder="1" applyAlignment="1" applyProtection="1">
      <alignment horizontal="right" vertical="center" indent="1"/>
      <protection hidden="1"/>
    </xf>
    <xf numFmtId="167" fontId="28" fillId="0" borderId="10" xfId="0" applyNumberFormat="1" applyFont="1" applyBorder="1" applyAlignment="1" applyProtection="1">
      <alignment horizontal="center" vertical="center"/>
      <protection hidden="1"/>
    </xf>
    <xf numFmtId="167" fontId="28" fillId="0" borderId="0" xfId="0" applyNumberFormat="1" applyFont="1" applyAlignment="1" applyProtection="1">
      <alignment horizontal="center" vertical="center"/>
      <protection hidden="1"/>
    </xf>
    <xf numFmtId="167" fontId="28" fillId="0" borderId="11" xfId="0" applyNumberFormat="1" applyFont="1" applyBorder="1" applyAlignment="1" applyProtection="1">
      <alignment horizontal="center" vertical="center"/>
      <protection hidden="1"/>
    </xf>
    <xf numFmtId="167" fontId="29" fillId="8" borderId="12" xfId="0" applyNumberFormat="1" applyFont="1" applyFill="1" applyBorder="1" applyAlignment="1" applyProtection="1">
      <alignment horizontal="center" vertical="center"/>
      <protection hidden="1"/>
    </xf>
    <xf numFmtId="167" fontId="29" fillId="8" borderId="0" xfId="0" applyNumberFormat="1" applyFont="1" applyFill="1" applyAlignment="1" applyProtection="1">
      <alignment horizontal="center" vertical="center"/>
      <protection hidden="1"/>
    </xf>
    <xf numFmtId="167" fontId="29" fillId="8" borderId="13" xfId="0" applyNumberFormat="1" applyFont="1" applyFill="1" applyBorder="1" applyAlignment="1" applyProtection="1">
      <alignment horizontal="center" vertical="center"/>
      <protection hidden="1"/>
    </xf>
    <xf numFmtId="167" fontId="28" fillId="6" borderId="10" xfId="0" applyNumberFormat="1" applyFont="1" applyFill="1" applyBorder="1" applyAlignment="1" applyProtection="1">
      <alignment horizontal="center" vertical="center"/>
      <protection hidden="1"/>
    </xf>
    <xf numFmtId="167" fontId="28" fillId="6" borderId="0" xfId="0" applyNumberFormat="1" applyFont="1" applyFill="1" applyAlignment="1" applyProtection="1">
      <alignment horizontal="center" vertical="center"/>
      <protection hidden="1"/>
    </xf>
    <xf numFmtId="167" fontId="28" fillId="6" borderId="11" xfId="0" applyNumberFormat="1" applyFont="1" applyFill="1" applyBorder="1" applyAlignment="1" applyProtection="1">
      <alignment horizontal="center" vertical="center"/>
      <protection hidden="1"/>
    </xf>
    <xf numFmtId="0" fontId="29" fillId="8" borderId="12" xfId="0" applyFont="1" applyFill="1" applyBorder="1" applyAlignment="1" applyProtection="1">
      <alignment horizontal="right" vertical="center" indent="1"/>
      <protection hidden="1"/>
    </xf>
    <xf numFmtId="0" fontId="29" fillId="8" borderId="13" xfId="0" applyFont="1" applyFill="1" applyBorder="1" applyAlignment="1" applyProtection="1">
      <alignment horizontal="right" vertical="center" indent="1"/>
      <protection hidden="1"/>
    </xf>
    <xf numFmtId="165" fontId="29" fillId="8" borderId="12" xfId="0" applyNumberFormat="1" applyFont="1" applyFill="1" applyBorder="1" applyAlignment="1" applyProtection="1">
      <alignment horizontal="right" vertical="center" indent="1"/>
      <protection hidden="1"/>
    </xf>
    <xf numFmtId="165" fontId="29" fillId="8" borderId="0" xfId="0" applyNumberFormat="1" applyFont="1" applyFill="1" applyAlignment="1" applyProtection="1">
      <alignment horizontal="right" vertical="center" indent="1"/>
      <protection hidden="1"/>
    </xf>
    <xf numFmtId="165" fontId="29" fillId="8" borderId="13" xfId="0" applyNumberFormat="1" applyFont="1" applyFill="1" applyBorder="1" applyAlignment="1" applyProtection="1">
      <alignment horizontal="right" vertical="center" indent="1"/>
      <protection hidden="1"/>
    </xf>
    <xf numFmtId="0" fontId="28" fillId="0" borderId="10" xfId="0" applyFont="1" applyBorder="1" applyAlignment="1" applyProtection="1">
      <alignment horizontal="right" vertical="center" indent="1"/>
      <protection hidden="1"/>
    </xf>
    <xf numFmtId="0" fontId="28" fillId="0" borderId="11" xfId="0" applyFont="1" applyBorder="1" applyAlignment="1" applyProtection="1">
      <alignment horizontal="right" vertical="center" indent="1"/>
      <protection hidden="1"/>
    </xf>
    <xf numFmtId="0" fontId="28" fillId="6" borderId="10" xfId="0" applyFont="1" applyFill="1" applyBorder="1" applyAlignment="1" applyProtection="1">
      <alignment horizontal="right" vertical="center" indent="1"/>
      <protection hidden="1"/>
    </xf>
    <xf numFmtId="0" fontId="28" fillId="6" borderId="11" xfId="0" applyFont="1" applyFill="1" applyBorder="1" applyAlignment="1" applyProtection="1">
      <alignment horizontal="right" vertical="center" indent="1"/>
      <protection hidden="1"/>
    </xf>
    <xf numFmtId="165" fontId="28" fillId="0" borderId="10" xfId="0" applyNumberFormat="1" applyFont="1" applyBorder="1" applyAlignment="1" applyProtection="1">
      <alignment horizontal="center" vertical="center"/>
      <protection hidden="1"/>
    </xf>
    <xf numFmtId="165" fontId="28" fillId="0" borderId="0" xfId="0" applyNumberFormat="1" applyFont="1" applyAlignment="1" applyProtection="1">
      <alignment horizontal="center" vertical="center"/>
      <protection hidden="1"/>
    </xf>
    <xf numFmtId="165" fontId="28" fillId="0" borderId="11" xfId="0" applyNumberFormat="1" applyFont="1" applyBorder="1" applyAlignment="1" applyProtection="1">
      <alignment horizontal="center" vertical="center"/>
      <protection hidden="1"/>
    </xf>
    <xf numFmtId="165" fontId="29" fillId="8" borderId="12" xfId="0" applyNumberFormat="1" applyFont="1" applyFill="1" applyBorder="1" applyAlignment="1" applyProtection="1">
      <alignment horizontal="center" vertical="center"/>
      <protection hidden="1"/>
    </xf>
    <xf numFmtId="165" fontId="29" fillId="8" borderId="0" xfId="0" applyNumberFormat="1" applyFont="1" applyFill="1" applyAlignment="1" applyProtection="1">
      <alignment horizontal="center" vertical="center"/>
      <protection hidden="1"/>
    </xf>
    <xf numFmtId="165" fontId="29" fillId="8" borderId="13" xfId="0" applyNumberFormat="1" applyFont="1" applyFill="1" applyBorder="1" applyAlignment="1" applyProtection="1">
      <alignment horizontal="center" vertical="center"/>
      <protection hidden="1"/>
    </xf>
    <xf numFmtId="167" fontId="28" fillId="6" borderId="13" xfId="0" applyNumberFormat="1" applyFont="1" applyFill="1" applyBorder="1" applyAlignment="1" applyProtection="1">
      <alignment horizontal="center" vertical="center"/>
      <protection hidden="1"/>
    </xf>
    <xf numFmtId="167" fontId="28" fillId="0" borderId="13" xfId="0" applyNumberFormat="1" applyFont="1" applyBorder="1" applyAlignment="1" applyProtection="1">
      <alignment horizontal="center" vertical="center"/>
      <protection hidden="1"/>
    </xf>
    <xf numFmtId="165" fontId="28" fillId="6" borderId="10" xfId="0" applyNumberFormat="1" applyFont="1" applyFill="1" applyBorder="1" applyAlignment="1" applyProtection="1">
      <alignment horizontal="center" vertical="center"/>
      <protection hidden="1"/>
    </xf>
    <xf numFmtId="165" fontId="28" fillId="6" borderId="0" xfId="0" applyNumberFormat="1" applyFont="1" applyFill="1" applyAlignment="1" applyProtection="1">
      <alignment horizontal="center" vertical="center"/>
      <protection hidden="1"/>
    </xf>
    <xf numFmtId="165" fontId="28" fillId="6" borderId="11" xfId="0" applyNumberFormat="1" applyFont="1" applyFill="1" applyBorder="1" applyAlignment="1" applyProtection="1">
      <alignment horizontal="center" vertical="center"/>
      <protection hidden="1"/>
    </xf>
    <xf numFmtId="0" fontId="26" fillId="0" borderId="12" xfId="0" applyFont="1" applyBorder="1" applyAlignment="1" applyProtection="1">
      <alignment horizontal="center" vertical="center"/>
      <protection hidden="1"/>
    </xf>
    <xf numFmtId="0" fontId="26" fillId="0" borderId="0" xfId="0" applyFont="1" applyAlignment="1" applyProtection="1">
      <alignment horizontal="center" vertical="center"/>
      <protection hidden="1"/>
    </xf>
    <xf numFmtId="0" fontId="26" fillId="6" borderId="12" xfId="0" applyFont="1" applyFill="1" applyBorder="1" applyAlignment="1" applyProtection="1">
      <alignment horizontal="center" vertical="center"/>
      <protection hidden="1"/>
    </xf>
    <xf numFmtId="0" fontId="26" fillId="6" borderId="0" xfId="0" applyFont="1" applyFill="1" applyAlignment="1" applyProtection="1">
      <alignment horizontal="center" vertical="center"/>
      <protection hidden="1"/>
    </xf>
    <xf numFmtId="0" fontId="25" fillId="0" borderId="12" xfId="0" applyFont="1" applyBorder="1" applyAlignment="1" applyProtection="1">
      <alignment horizontal="center" vertical="center"/>
      <protection hidden="1"/>
    </xf>
    <xf numFmtId="0" fontId="25" fillId="0" borderId="0" xfId="0" applyFont="1" applyAlignment="1" applyProtection="1">
      <alignment horizontal="center" vertical="center"/>
      <protection hidden="1"/>
    </xf>
    <xf numFmtId="0" fontId="25" fillId="6" borderId="12" xfId="0" applyFont="1" applyFill="1" applyBorder="1" applyAlignment="1" applyProtection="1">
      <alignment horizontal="center" vertical="center"/>
      <protection hidden="1"/>
    </xf>
    <xf numFmtId="0" fontId="25" fillId="6" borderId="0" xfId="0" applyFont="1" applyFill="1" applyAlignment="1" applyProtection="1">
      <alignment horizontal="center" vertical="center"/>
      <protection hidden="1"/>
    </xf>
    <xf numFmtId="0" fontId="25" fillId="8" borderId="12" xfId="0" applyFont="1" applyFill="1" applyBorder="1" applyAlignment="1" applyProtection="1">
      <alignment horizontal="center" vertical="center"/>
      <protection hidden="1"/>
    </xf>
    <xf numFmtId="0" fontId="25" fillId="8" borderId="0" xfId="0" applyFont="1" applyFill="1" applyAlignment="1" applyProtection="1">
      <alignment horizontal="center" vertical="center"/>
      <protection hidden="1"/>
    </xf>
    <xf numFmtId="0" fontId="11" fillId="0" borderId="6" xfId="0" applyFont="1" applyBorder="1" applyAlignment="1" applyProtection="1">
      <alignment horizontal="center" vertical="top"/>
      <protection locked="0"/>
    </xf>
    <xf numFmtId="0" fontId="11" fillId="0" borderId="6" xfId="0" applyFont="1" applyBorder="1" applyAlignment="1">
      <alignment horizontal="center" vertical="top"/>
    </xf>
  </cellXfs>
  <cellStyles count="2">
    <cellStyle name="Hyperlink" xfId="1" builtinId="8"/>
    <cellStyle name="Normal" xfId="0" builtinId="0"/>
  </cellStyles>
  <dxfs count="6">
    <dxf>
      <font>
        <color theme="5" tint="-0.24994659260841701"/>
      </font>
      <fill>
        <patternFill>
          <bgColor theme="5" tint="0.79998168889431442"/>
        </patternFill>
      </fill>
    </dxf>
    <dxf>
      <font>
        <color theme="9" tint="-0.24994659260841701"/>
      </font>
      <fill>
        <patternFill>
          <bgColor theme="9" tint="0.79998168889431442"/>
        </patternFill>
      </fill>
    </dxf>
    <dxf>
      <font>
        <color theme="6" tint="-0.24994659260841701"/>
      </font>
      <fill>
        <patternFill>
          <bgColor theme="6" tint="0.79998168889431442"/>
        </patternFill>
      </fill>
    </dxf>
    <dxf>
      <font>
        <color theme="5" tint="-0.24994659260841701"/>
      </font>
      <fill>
        <patternFill>
          <bgColor theme="5" tint="0.79998168889431442"/>
        </patternFill>
      </fill>
    </dxf>
    <dxf>
      <font>
        <color theme="9" tint="-0.24994659260841701"/>
      </font>
      <fill>
        <patternFill>
          <bgColor theme="9" tint="0.79998168889431442"/>
        </patternFill>
      </fill>
    </dxf>
    <dxf>
      <font>
        <color theme="6" tint="-0.24994659260841701"/>
      </font>
      <fill>
        <patternFill>
          <bgColor theme="6" tint="0.79998168889431442"/>
        </patternFill>
      </fill>
    </dxf>
  </dxfs>
  <tableStyles count="0" defaultTableStyle="TableStyleMedium2" defaultPivotStyle="PivotStyleLight16"/>
  <colors>
    <mruColors>
      <color rgb="FFFBD9DE"/>
      <color rgb="FFE318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5" Type="http://schemas.openxmlformats.org/officeDocument/2006/relationships/worksheet" Target="worksheets/sheet5.xml" />
  <Relationship Id="rId4" Type="http://schemas.openxmlformats.org/officeDocument/2006/relationships/worksheet" Target="worksheets/sheet4.xml" />
  <Relationship Id="rId9" Type="http://schemas.openxmlformats.org/officeDocument/2006/relationships/calcChain" Target="calcChain.xml" />
</Relationships>
</file>

<file path=xl/charts/_rels/chart1.xml.rels>&#65279;<?xml version="1.0" encoding="utf-8" standalone="yes"?>
<Relationships xmlns="http://schemas.openxmlformats.org/package/2006/relationships">
  <Relationship Id="rId2" Type="http://schemas.microsoft.com/office/2011/relationships/chartColorStyle" Target="colors1.xml" />
  <Relationship Id="rId1" Type="http://schemas.microsoft.com/office/2011/relationships/chartStyle" Target="style1.xml" />
</Relationships>
</file>

<file path=xl/charts/_rels/chart2.xml.rels>&#65279;<?xml version="1.0" encoding="utf-8" standalone="yes"?>
<Relationships xmlns="http://schemas.openxmlformats.org/package/2006/relationships">
  <Relationship Id="rId2" Type="http://schemas.microsoft.com/office/2011/relationships/chartColorStyle" Target="colors2.xml" />
  <Relationship Id="rId1" Type="http://schemas.microsoft.com/office/2011/relationships/chartStyle" Target="styl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2"/>
          <c:order val="0"/>
          <c:spPr>
            <a:solidFill>
              <a:schemeClr val="accent6"/>
            </a:solidFill>
            <a:ln>
              <a:noFill/>
            </a:ln>
            <a:effectLst/>
          </c:spPr>
          <c:invertIfNegative val="0"/>
          <c:val>
            <c:numRef>
              <c:f>Results!$X$7:$X$16</c:f>
              <c:numCache>
                <c:formatCode>0.0;\-0.0;;@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9-7E41-4416-B9B0-E6FF7ADA255C}"/>
            </c:ext>
          </c:extLst>
        </c:ser>
        <c:ser>
          <c:idx val="1"/>
          <c:order val="1"/>
          <c:spPr>
            <a:solidFill>
              <a:schemeClr val="accent2"/>
            </a:solidFill>
            <a:ln>
              <a:noFill/>
            </a:ln>
            <a:effectLst/>
          </c:spPr>
          <c:invertIfNegative val="0"/>
          <c:val>
            <c:numRef>
              <c:f>Results!$V$7:$V$16</c:f>
              <c:numCache>
                <c:formatCode>0.0;\-0.0;;@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E41-4416-B9B0-E6FF7ADA255C}"/>
            </c:ext>
          </c:extLst>
        </c:ser>
        <c:dLbls>
          <c:showLegendKey val="0"/>
          <c:showVal val="0"/>
          <c:showCatName val="0"/>
          <c:showSerName val="0"/>
          <c:showPercent val="0"/>
          <c:showBubbleSize val="0"/>
        </c:dLbls>
        <c:gapWidth val="150"/>
        <c:overlap val="100"/>
        <c:axId val="670111920"/>
        <c:axId val="670111504"/>
        <c:extLst/>
      </c:barChart>
      <c:catAx>
        <c:axId val="670111920"/>
        <c:scaling>
          <c:orientation val="maxMin"/>
        </c:scaling>
        <c:delete val="1"/>
        <c:axPos val="l"/>
        <c:numFmt formatCode="General" sourceLinked="1"/>
        <c:majorTickMark val="none"/>
        <c:minorTickMark val="none"/>
        <c:tickLblPos val="nextTo"/>
        <c:crossAx val="670111504"/>
        <c:crosses val="autoZero"/>
        <c:auto val="1"/>
        <c:lblAlgn val="ctr"/>
        <c:lblOffset val="100"/>
        <c:noMultiLvlLbl val="0"/>
      </c:catAx>
      <c:valAx>
        <c:axId val="670111504"/>
        <c:scaling>
          <c:orientation val="minMax"/>
          <c:max val="1"/>
          <c:min val="0"/>
        </c:scaling>
        <c:delete val="1"/>
        <c:axPos val="t"/>
        <c:majorGridlines>
          <c:spPr>
            <a:ln w="9525" cap="flat" cmpd="sng" algn="ctr">
              <a:noFill/>
              <a:round/>
            </a:ln>
            <a:effectLst/>
          </c:spPr>
        </c:majorGridlines>
        <c:numFmt formatCode="0.0;\-0.0;;@" sourceLinked="1"/>
        <c:majorTickMark val="none"/>
        <c:minorTickMark val="none"/>
        <c:tickLblPos val="nextTo"/>
        <c:crossAx val="670111920"/>
        <c:crosses val="autoZero"/>
        <c:crossBetween val="between"/>
        <c:majorUnit val="0.2"/>
        <c:minorUnit val="0.1"/>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spPr>
            <a:solidFill>
              <a:schemeClr val="accent6"/>
            </a:solidFill>
            <a:ln>
              <a:noFill/>
            </a:ln>
            <a:effectLst/>
          </c:spPr>
          <c:invertIfNegative val="0"/>
          <c:val>
            <c:numRef>
              <c:f>Results!$Z$20:$Z$29</c:f>
              <c:numCache>
                <c:formatCode>;;;</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40D-4A10-A0CE-D1FEC305CB6C}"/>
            </c:ext>
          </c:extLst>
        </c:ser>
        <c:ser>
          <c:idx val="1"/>
          <c:order val="1"/>
          <c:spPr>
            <a:solidFill>
              <a:schemeClr val="accent2"/>
            </a:solidFill>
            <a:ln>
              <a:noFill/>
            </a:ln>
            <a:effectLst/>
          </c:spPr>
          <c:invertIfNegative val="0"/>
          <c:val>
            <c:numRef>
              <c:f>Results!$AC$20:$AC$29</c:f>
              <c:numCache>
                <c:formatCode>;;;</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40D-4A10-A0CE-D1FEC305CB6C}"/>
            </c:ext>
          </c:extLst>
        </c:ser>
        <c:ser>
          <c:idx val="2"/>
          <c:order val="2"/>
          <c:spPr>
            <a:solidFill>
              <a:schemeClr val="bg1">
                <a:lumMod val="75000"/>
              </a:schemeClr>
            </a:solidFill>
            <a:ln>
              <a:noFill/>
            </a:ln>
            <a:effectLst/>
          </c:spPr>
          <c:invertIfNegative val="0"/>
          <c:val>
            <c:numRef>
              <c:f>Results!$AF$20:$AF$29</c:f>
              <c:numCache>
                <c:formatCode>;;;</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40D-4A10-A0CE-D1FEC305CB6C}"/>
            </c:ext>
          </c:extLst>
        </c:ser>
        <c:dLbls>
          <c:showLegendKey val="0"/>
          <c:showVal val="0"/>
          <c:showCatName val="0"/>
          <c:showSerName val="0"/>
          <c:showPercent val="0"/>
          <c:showBubbleSize val="0"/>
        </c:dLbls>
        <c:gapWidth val="150"/>
        <c:overlap val="100"/>
        <c:axId val="670111920"/>
        <c:axId val="670111504"/>
      </c:barChart>
      <c:catAx>
        <c:axId val="670111920"/>
        <c:scaling>
          <c:orientation val="maxMin"/>
        </c:scaling>
        <c:delete val="1"/>
        <c:axPos val="l"/>
        <c:numFmt formatCode="General" sourceLinked="1"/>
        <c:majorTickMark val="none"/>
        <c:minorTickMark val="none"/>
        <c:tickLblPos val="nextTo"/>
        <c:crossAx val="670111504"/>
        <c:crosses val="autoZero"/>
        <c:auto val="1"/>
        <c:lblAlgn val="ctr"/>
        <c:lblOffset val="100"/>
        <c:noMultiLvlLbl val="0"/>
      </c:catAx>
      <c:valAx>
        <c:axId val="670111504"/>
        <c:scaling>
          <c:orientation val="minMax"/>
          <c:max val="1"/>
          <c:min val="0"/>
        </c:scaling>
        <c:delete val="1"/>
        <c:axPos val="t"/>
        <c:majorGridlines>
          <c:spPr>
            <a:ln w="9525" cap="flat" cmpd="sng" algn="ctr">
              <a:noFill/>
              <a:round/>
            </a:ln>
            <a:effectLst/>
          </c:spPr>
        </c:majorGridlines>
        <c:numFmt formatCode=";;;" sourceLinked="1"/>
        <c:majorTickMark val="none"/>
        <c:minorTickMark val="none"/>
        <c:tickLblPos val="nextTo"/>
        <c:crossAx val="670111920"/>
        <c:crosses val="autoZero"/>
        <c:crossBetween val="between"/>
        <c:majorUnit val="0.2"/>
        <c:minorUnit val="0.1"/>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lockText="1" noThreeD="1"/>
</file>

<file path=xl/drawings/_rels/drawing1.xml.rels>&#65279;<?xml version="1.0" encoding="utf-8" standalone="yes"?>
<Relationships xmlns="http://schemas.openxmlformats.org/package/2006/relationships">
  <Relationship Id="rId3" Type="http://schemas.openxmlformats.org/officeDocument/2006/relationships/hyperlink" Target="http://www.csa.gov.sg/cyber-essentials?utm_source=ifg&amp;utm_medium=csa&amp;utm_campaign=marks" TargetMode="External" />
  <Relationship Id="rId2" Type="http://schemas.openxmlformats.org/officeDocument/2006/relationships/image" Target="../media/image2.png" />
  <Relationship Id="rId1" Type="http://schemas.openxmlformats.org/officeDocument/2006/relationships/image" Target="../media/image1.png" />
  <Relationship Id="rId5" Type="http://schemas.openxmlformats.org/officeDocument/2006/relationships/image" Target="../media/image3.emf" />
  <Relationship Id="rId4" Type="http://schemas.openxmlformats.org/officeDocument/2006/relationships/hyperlink" Target="http://www.csa.gov.sg/it-team-toolkit?utm_source=ifg&amp;utm_medium=csa&amp;utm_campaign=marks" TargetMode="External" />
</Relationships>
</file>

<file path=xl/drawings/_rels/drawing2.xml.rels>&#65279;<?xml version="1.0" encoding="utf-8" standalone="yes"?>
<Relationships xmlns="http://schemas.openxmlformats.org/package/2006/relationships">
  <Relationship Id="rId2" Type="http://schemas.openxmlformats.org/officeDocument/2006/relationships/image" Target="../media/image2.png" />
  <Relationship Id="rId1" Type="http://schemas.openxmlformats.org/officeDocument/2006/relationships/image" Target="../media/image1.png" />
</Relationships>
</file>

<file path=xl/drawings/_rels/drawing3.xml.rels>&#65279;<?xml version="1.0" encoding="utf-8" standalone="yes"?>
<Relationships xmlns="http://schemas.openxmlformats.org/package/2006/relationships">
  <Relationship Id="rId2" Type="http://schemas.openxmlformats.org/officeDocument/2006/relationships/chart" Target="../charts/chart2.xml" />
  <Relationship Id="rId1" Type="http://schemas.openxmlformats.org/officeDocument/2006/relationships/chart" Target="../charts/chart1.xml" />
</Relationships>
</file>

<file path=xl/drawings/drawing1.xml><?xml version="1.0" encoding="utf-8"?>
<xdr:wsDr xmlns:xdr="http://schemas.openxmlformats.org/drawingml/2006/spreadsheetDrawing" xmlns:a="http://schemas.openxmlformats.org/drawingml/2006/main">
  <xdr:twoCellAnchor editAs="oneCell">
    <xdr:from>
      <xdr:col>11</xdr:col>
      <xdr:colOff>641901</xdr:colOff>
      <xdr:row>0</xdr:row>
      <xdr:rowOff>0</xdr:rowOff>
    </xdr:from>
    <xdr:to>
      <xdr:col>14</xdr:col>
      <xdr:colOff>104562</xdr:colOff>
      <xdr:row>0</xdr:row>
      <xdr:rowOff>576000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69249" y="0"/>
          <a:ext cx="1881183" cy="576000"/>
        </a:xfrm>
        <a:prstGeom prst="rect">
          <a:avLst/>
        </a:prstGeom>
      </xdr:spPr>
    </xdr:pic>
    <xdr:clientData/>
  </xdr:twoCellAnchor>
  <xdr:twoCellAnchor editAs="oneCell">
    <xdr:from>
      <xdr:col>0</xdr:col>
      <xdr:colOff>36440</xdr:colOff>
      <xdr:row>0</xdr:row>
      <xdr:rowOff>21033</xdr:rowOff>
    </xdr:from>
    <xdr:to>
      <xdr:col>3</xdr:col>
      <xdr:colOff>311355</xdr:colOff>
      <xdr:row>0</xdr:row>
      <xdr:rowOff>561033</xdr:rowOff>
    </xdr:to>
    <xdr:pic>
      <xdr:nvPicPr>
        <xdr:cNvPr id="6" name="39FBDAD8-8EF5-4966-98DE-8844A8181357">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36440" y="21033"/>
          <a:ext cx="1440002" cy="540000"/>
        </a:xfrm>
        <a:prstGeom prst="rect">
          <a:avLst/>
        </a:prstGeom>
        <a:noFill/>
        <a:ln>
          <a:noFill/>
        </a:ln>
      </xdr:spPr>
    </xdr:pic>
    <xdr:clientData/>
  </xdr:twoCellAnchor>
  <xdr:twoCellAnchor>
    <xdr:from>
      <xdr:col>4</xdr:col>
      <xdr:colOff>171174</xdr:colOff>
      <xdr:row>18</xdr:row>
      <xdr:rowOff>22086</xdr:rowOff>
    </xdr:from>
    <xdr:to>
      <xdr:col>6</xdr:col>
      <xdr:colOff>610391</xdr:colOff>
      <xdr:row>18</xdr:row>
      <xdr:rowOff>166086</xdr:rowOff>
    </xdr:to>
    <xdr:sp macro="" textlink="">
      <xdr:nvSpPr>
        <xdr:cNvPr id="7" name="TextBox 6">
          <a:hlinkClick xmlns:r="http://schemas.openxmlformats.org/officeDocument/2006/relationships" r:id="rId3"/>
          <a:extLst>
            <a:ext uri="{FF2B5EF4-FFF2-40B4-BE49-F238E27FC236}">
              <a16:creationId xmlns:a16="http://schemas.microsoft.com/office/drawing/2014/main" id="{00000000-0008-0000-0000-000007000000}"/>
            </a:ext>
          </a:extLst>
        </xdr:cNvPr>
        <xdr:cNvSpPr txBox="1"/>
      </xdr:nvSpPr>
      <xdr:spPr>
        <a:xfrm>
          <a:off x="2070652" y="5626651"/>
          <a:ext cx="1908000" cy="14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SG" sz="1100"/>
        </a:p>
      </xdr:txBody>
    </xdr:sp>
    <xdr:clientData/>
  </xdr:twoCellAnchor>
  <xdr:twoCellAnchor>
    <xdr:from>
      <xdr:col>11</xdr:col>
      <xdr:colOff>270568</xdr:colOff>
      <xdr:row>6</xdr:row>
      <xdr:rowOff>22086</xdr:rowOff>
    </xdr:from>
    <xdr:to>
      <xdr:col>13</xdr:col>
      <xdr:colOff>674220</xdr:colOff>
      <xdr:row>6</xdr:row>
      <xdr:rowOff>166086</xdr:rowOff>
    </xdr:to>
    <xdr:sp macro="" textlink="">
      <xdr:nvSpPr>
        <xdr:cNvPr id="9" name="TextBox 8">
          <a:hlinkClick xmlns:r="http://schemas.openxmlformats.org/officeDocument/2006/relationships" r:id="rId3"/>
          <a:extLst>
            <a:ext uri="{FF2B5EF4-FFF2-40B4-BE49-F238E27FC236}">
              <a16:creationId xmlns:a16="http://schemas.microsoft.com/office/drawing/2014/main" id="{00000000-0008-0000-0000-000009000000}"/>
            </a:ext>
          </a:extLst>
        </xdr:cNvPr>
        <xdr:cNvSpPr txBox="1"/>
      </xdr:nvSpPr>
      <xdr:spPr>
        <a:xfrm>
          <a:off x="7597916" y="1634434"/>
          <a:ext cx="2016000" cy="14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SG" sz="1100"/>
        </a:p>
      </xdr:txBody>
    </xdr:sp>
    <xdr:clientData/>
  </xdr:twoCellAnchor>
  <xdr:twoCellAnchor>
    <xdr:from>
      <xdr:col>0</xdr:col>
      <xdr:colOff>5524</xdr:colOff>
      <xdr:row>6</xdr:row>
      <xdr:rowOff>187739</xdr:rowOff>
    </xdr:from>
    <xdr:to>
      <xdr:col>2</xdr:col>
      <xdr:colOff>366828</xdr:colOff>
      <xdr:row>6</xdr:row>
      <xdr:rowOff>331739</xdr:rowOff>
    </xdr:to>
    <xdr:sp macro="" textlink="">
      <xdr:nvSpPr>
        <xdr:cNvPr id="10" name="TextBox 9">
          <a:hlinkClick xmlns:r="http://schemas.openxmlformats.org/officeDocument/2006/relationships" r:id="rId3"/>
          <a:extLst>
            <a:ext uri="{FF2B5EF4-FFF2-40B4-BE49-F238E27FC236}">
              <a16:creationId xmlns:a16="http://schemas.microsoft.com/office/drawing/2014/main" id="{00000000-0008-0000-0000-00000A000000}"/>
            </a:ext>
          </a:extLst>
        </xdr:cNvPr>
        <xdr:cNvSpPr txBox="1"/>
      </xdr:nvSpPr>
      <xdr:spPr>
        <a:xfrm>
          <a:off x="5524" y="1800087"/>
          <a:ext cx="792000" cy="14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SG" sz="1100"/>
        </a:p>
      </xdr:txBody>
    </xdr:sp>
    <xdr:clientData/>
  </xdr:twoCellAnchor>
  <xdr:twoCellAnchor>
    <xdr:from>
      <xdr:col>3</xdr:col>
      <xdr:colOff>563217</xdr:colOff>
      <xdr:row>50</xdr:row>
      <xdr:rowOff>358913</xdr:rowOff>
    </xdr:from>
    <xdr:to>
      <xdr:col>6</xdr:col>
      <xdr:colOff>88043</xdr:colOff>
      <xdr:row>50</xdr:row>
      <xdr:rowOff>502913</xdr:rowOff>
    </xdr:to>
    <xdr:sp macro="" textlink="">
      <xdr:nvSpPr>
        <xdr:cNvPr id="8" name="TextBox 7">
          <a:hlinkClick xmlns:r="http://schemas.openxmlformats.org/officeDocument/2006/relationships" r:id="rId4"/>
          <a:extLst>
            <a:ext uri="{FF2B5EF4-FFF2-40B4-BE49-F238E27FC236}">
              <a16:creationId xmlns:a16="http://schemas.microsoft.com/office/drawing/2014/main" id="{00000000-0008-0000-0000-000008000000}"/>
            </a:ext>
          </a:extLst>
        </xdr:cNvPr>
        <xdr:cNvSpPr txBox="1"/>
      </xdr:nvSpPr>
      <xdr:spPr>
        <a:xfrm>
          <a:off x="1728304" y="15262087"/>
          <a:ext cx="1728000" cy="14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SG" sz="1100"/>
        </a:p>
      </xdr:txBody>
    </xdr:sp>
    <xdr:clientData/>
  </xdr:twoCellAnchor>
  <xdr:twoCellAnchor editAs="oneCell">
    <xdr:from>
      <xdr:col>0</xdr:col>
      <xdr:colOff>104913</xdr:colOff>
      <xdr:row>35</xdr:row>
      <xdr:rowOff>160132</xdr:rowOff>
    </xdr:from>
    <xdr:to>
      <xdr:col>13</xdr:col>
      <xdr:colOff>78240</xdr:colOff>
      <xdr:row>49</xdr:row>
      <xdr:rowOff>1002</xdr:rowOff>
    </xdr:to>
    <xdr:pic>
      <xdr:nvPicPr>
        <xdr:cNvPr id="17" name="Picture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913" y="12462567"/>
          <a:ext cx="8913023" cy="21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641901</xdr:colOff>
      <xdr:row>0</xdr:row>
      <xdr:rowOff>0</xdr:rowOff>
    </xdr:from>
    <xdr:to>
      <xdr:col>14</xdr:col>
      <xdr:colOff>104562</xdr:colOff>
      <xdr:row>0</xdr:row>
      <xdr:rowOff>576000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76151" y="0"/>
          <a:ext cx="1882011" cy="576000"/>
        </a:xfrm>
        <a:prstGeom prst="rect">
          <a:avLst/>
        </a:prstGeom>
      </xdr:spPr>
    </xdr:pic>
    <xdr:clientData/>
  </xdr:twoCellAnchor>
  <xdr:twoCellAnchor editAs="oneCell">
    <xdr:from>
      <xdr:col>0</xdr:col>
      <xdr:colOff>36440</xdr:colOff>
      <xdr:row>0</xdr:row>
      <xdr:rowOff>21033</xdr:rowOff>
    </xdr:from>
    <xdr:to>
      <xdr:col>3</xdr:col>
      <xdr:colOff>311355</xdr:colOff>
      <xdr:row>0</xdr:row>
      <xdr:rowOff>561033</xdr:rowOff>
    </xdr:to>
    <xdr:pic>
      <xdr:nvPicPr>
        <xdr:cNvPr id="3" name="39FBDAD8-8EF5-4966-98DE-8844A8181357">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36440" y="21033"/>
          <a:ext cx="1436965" cy="5400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24</xdr:col>
      <xdr:colOff>239021</xdr:colOff>
      <xdr:row>5</xdr:row>
      <xdr:rowOff>38791</xdr:rowOff>
    </xdr:from>
    <xdr:to>
      <xdr:col>34</xdr:col>
      <xdr:colOff>3021</xdr:colOff>
      <xdr:row>16</xdr:row>
      <xdr:rowOff>143575</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239021</xdr:colOff>
      <xdr:row>18</xdr:row>
      <xdr:rowOff>36861</xdr:rowOff>
    </xdr:from>
    <xdr:to>
      <xdr:col>34</xdr:col>
      <xdr:colOff>3021</xdr:colOff>
      <xdr:row>29</xdr:row>
      <xdr:rowOff>141645</xdr:rowOff>
    </xdr:to>
    <xdr:graphicFrame macro="">
      <xdr:nvGraphicFramePr>
        <xdr:cNvPr id="7" name="Chart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146050</xdr:rowOff>
        </xdr:from>
        <xdr:to>
          <xdr:col>4</xdr:col>
          <xdr:colOff>88900</xdr:colOff>
          <xdr:row>7</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Yes, we/I agree</a:t>
              </a:r>
            </a:p>
          </xdr:txBody>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5.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4.xml" />
  <Relationship Id="rId4" Type="http://schemas.openxmlformats.org/officeDocument/2006/relationships/ctrlProp" Target="../ctrlProps/ctrlProp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2BDDB-9166-41DF-83F9-F8A493B28E26}">
  <sheetPr codeName="Sheet2">
    <outlinePr summaryBelow="0"/>
  </sheetPr>
  <dimension ref="A1:P61"/>
  <sheetViews>
    <sheetView showGridLines="0" showRowColHeaders="0" tabSelected="1" zoomScaleNormal="100" workbookViewId="0">
      <selection activeCell="A2" sqref="A2"/>
    </sheetView>
  </sheetViews>
  <sheetFormatPr defaultColWidth="0" defaultRowHeight="14.5" customHeight="1" zeroHeight="1" x14ac:dyDescent="0.35"/>
  <cols>
    <col min="1" max="1" width="1.54296875" style="2" customWidth="1"/>
    <col min="2" max="2" width="4.54296875" style="2" customWidth="1"/>
    <col min="3" max="4" width="10.54296875" style="2" customWidth="1"/>
    <col min="5" max="5" width="10.54296875" style="4" customWidth="1"/>
    <col min="6" max="6" width="10.54296875" style="2" customWidth="1"/>
    <col min="7" max="7" width="11.54296875" style="2" customWidth="1"/>
    <col min="8" max="8" width="10.54296875" style="2" customWidth="1"/>
    <col min="9" max="13" width="11.54296875" style="2" customWidth="1"/>
    <col min="14" max="14" width="11.54296875" style="1" customWidth="1"/>
    <col min="15" max="15" width="1.54296875" style="1" customWidth="1"/>
    <col min="16" max="16" width="0.1796875" style="1" customWidth="1"/>
    <col min="17" max="16384" width="8.7265625" style="1" hidden="1"/>
  </cols>
  <sheetData>
    <row r="1" spans="1:15" ht="52" customHeight="1" x14ac:dyDescent="0.35"/>
    <row r="2" spans="1:15" x14ac:dyDescent="0.35"/>
    <row r="3" spans="1:15" s="3" customFormat="1" ht="18.5" x14ac:dyDescent="0.35">
      <c r="A3" s="14" t="s">
        <v>200</v>
      </c>
      <c r="B3" s="14"/>
      <c r="C3" s="15"/>
      <c r="D3" s="16"/>
      <c r="E3" s="17"/>
      <c r="F3" s="16"/>
      <c r="G3" s="16"/>
      <c r="H3" s="16"/>
      <c r="I3" s="16"/>
      <c r="J3" s="16"/>
      <c r="K3" s="16"/>
      <c r="L3" s="16"/>
      <c r="M3" s="16"/>
    </row>
    <row r="4" spans="1:15" s="7" customFormat="1" ht="13" x14ac:dyDescent="0.35">
      <c r="A4" s="11"/>
      <c r="B4" s="11"/>
      <c r="C4" s="6"/>
      <c r="D4" s="6"/>
      <c r="E4" s="6"/>
      <c r="F4" s="6"/>
    </row>
    <row r="5" spans="1:15" s="19" customFormat="1" ht="15.5" x14ac:dyDescent="0.35">
      <c r="A5" s="18" t="s">
        <v>193</v>
      </c>
      <c r="B5" s="18"/>
      <c r="C5" s="18"/>
      <c r="D5" s="23"/>
      <c r="E5" s="18"/>
      <c r="F5" s="18"/>
    </row>
    <row r="6" spans="1:15" s="7" customFormat="1" ht="13" x14ac:dyDescent="0.35">
      <c r="A6" s="6"/>
      <c r="B6" s="6"/>
      <c r="C6" s="6"/>
      <c r="D6" s="6"/>
      <c r="E6" s="6"/>
      <c r="F6" s="6"/>
    </row>
    <row r="7" spans="1:15" s="5" customFormat="1" ht="27.65" customHeight="1" x14ac:dyDescent="0.35">
      <c r="A7" s="99" t="s">
        <v>164</v>
      </c>
      <c r="B7" s="99"/>
      <c r="C7" s="99"/>
      <c r="D7" s="99"/>
      <c r="E7" s="99"/>
      <c r="F7" s="99"/>
      <c r="G7" s="99"/>
      <c r="H7" s="99"/>
      <c r="I7" s="99"/>
      <c r="J7" s="99"/>
      <c r="K7" s="99"/>
      <c r="L7" s="99"/>
      <c r="M7" s="99"/>
      <c r="N7" s="99"/>
      <c r="O7" s="99"/>
    </row>
    <row r="8" spans="1:15" s="10" customFormat="1" ht="13" x14ac:dyDescent="0.35">
      <c r="A8" s="8"/>
      <c r="B8" s="8"/>
      <c r="C8" s="8"/>
      <c r="D8" s="8"/>
      <c r="E8" s="9"/>
      <c r="F8" s="8"/>
      <c r="G8" s="8"/>
      <c r="H8" s="8"/>
      <c r="I8" s="8"/>
      <c r="J8" s="8"/>
      <c r="K8" s="8"/>
      <c r="L8" s="8"/>
      <c r="M8" s="8"/>
    </row>
    <row r="9" spans="1:15" s="19" customFormat="1" ht="15.5" x14ac:dyDescent="0.35">
      <c r="A9" s="18" t="s">
        <v>194</v>
      </c>
      <c r="B9" s="18"/>
      <c r="C9" s="18"/>
      <c r="D9" s="18"/>
      <c r="E9" s="18"/>
      <c r="F9" s="18"/>
    </row>
    <row r="10" spans="1:15" s="7" customFormat="1" ht="13" x14ac:dyDescent="0.35">
      <c r="A10" s="6"/>
      <c r="B10" s="6"/>
      <c r="C10" s="6"/>
      <c r="D10" s="6"/>
      <c r="E10" s="6"/>
      <c r="F10" s="6"/>
    </row>
    <row r="11" spans="1:15" s="5" customFormat="1" x14ac:dyDescent="0.35">
      <c r="A11" s="99" t="s">
        <v>176</v>
      </c>
      <c r="B11" s="99"/>
      <c r="C11" s="99"/>
      <c r="D11" s="99"/>
      <c r="E11" s="99"/>
      <c r="F11" s="99"/>
      <c r="G11" s="99"/>
      <c r="H11" s="99"/>
      <c r="I11" s="99"/>
      <c r="J11" s="99"/>
      <c r="K11" s="99"/>
      <c r="L11" s="99"/>
      <c r="M11" s="99"/>
      <c r="N11" s="99"/>
      <c r="O11" s="99"/>
    </row>
    <row r="12" spans="1:15" s="10" customFormat="1" ht="13" x14ac:dyDescent="0.35">
      <c r="A12" s="8"/>
      <c r="B12" s="8"/>
      <c r="C12" s="8"/>
      <c r="D12" s="8"/>
      <c r="E12" s="9"/>
      <c r="F12" s="8"/>
      <c r="G12" s="8"/>
      <c r="H12" s="8"/>
      <c r="I12" s="8"/>
      <c r="J12" s="8"/>
      <c r="K12" s="8"/>
      <c r="L12" s="8"/>
      <c r="M12" s="8"/>
    </row>
    <row r="13" spans="1:15" s="19" customFormat="1" ht="15.5" x14ac:dyDescent="0.35">
      <c r="A13" s="18" t="s">
        <v>195</v>
      </c>
      <c r="B13" s="18"/>
      <c r="C13" s="18"/>
      <c r="D13" s="18"/>
      <c r="E13" s="18"/>
      <c r="F13" s="18"/>
    </row>
    <row r="14" spans="1:15" s="7" customFormat="1" ht="13" x14ac:dyDescent="0.35">
      <c r="A14" s="6"/>
      <c r="B14" s="6"/>
      <c r="C14" s="6"/>
      <c r="D14" s="6"/>
      <c r="E14" s="6"/>
      <c r="F14" s="6"/>
    </row>
    <row r="15" spans="1:15" s="5" customFormat="1" ht="152" customHeight="1" x14ac:dyDescent="0.35">
      <c r="A15" s="99" t="s">
        <v>149</v>
      </c>
      <c r="B15" s="99"/>
      <c r="C15" s="99"/>
      <c r="D15" s="99"/>
      <c r="E15" s="99"/>
      <c r="F15" s="99"/>
      <c r="G15" s="99"/>
      <c r="H15" s="99"/>
      <c r="I15" s="99"/>
      <c r="J15" s="99"/>
      <c r="K15" s="99"/>
      <c r="L15" s="99"/>
      <c r="M15" s="99"/>
      <c r="N15" s="99"/>
      <c r="O15" s="99"/>
    </row>
    <row r="16" spans="1:15" s="10" customFormat="1" ht="13" x14ac:dyDescent="0.35">
      <c r="A16" s="8"/>
      <c r="B16" s="8"/>
      <c r="C16" s="8"/>
      <c r="D16" s="8"/>
      <c r="E16" s="9"/>
      <c r="F16" s="8"/>
      <c r="G16" s="8"/>
      <c r="H16" s="8"/>
      <c r="I16" s="8"/>
      <c r="J16" s="8"/>
      <c r="K16" s="8"/>
      <c r="L16" s="8"/>
      <c r="M16" s="8"/>
    </row>
    <row r="17" spans="1:15" s="19" customFormat="1" ht="15.5" x14ac:dyDescent="0.35">
      <c r="A17" s="18" t="s">
        <v>196</v>
      </c>
      <c r="B17" s="18"/>
      <c r="C17" s="18"/>
      <c r="D17" s="18"/>
      <c r="E17" s="18"/>
      <c r="F17" s="18"/>
    </row>
    <row r="18" spans="1:15" s="7" customFormat="1" ht="13" x14ac:dyDescent="0.35">
      <c r="A18" s="6"/>
      <c r="B18" s="6"/>
      <c r="C18" s="6"/>
      <c r="D18" s="6"/>
      <c r="E18" s="6"/>
      <c r="F18" s="6"/>
    </row>
    <row r="19" spans="1:15" s="5" customFormat="1" ht="43" customHeight="1" x14ac:dyDescent="0.35">
      <c r="A19" s="99" t="s">
        <v>165</v>
      </c>
      <c r="B19" s="99"/>
      <c r="C19" s="99"/>
      <c r="D19" s="99"/>
      <c r="E19" s="99"/>
      <c r="F19" s="99"/>
      <c r="G19" s="99"/>
      <c r="H19" s="99"/>
      <c r="I19" s="99"/>
      <c r="J19" s="99"/>
      <c r="K19" s="99"/>
      <c r="L19" s="99"/>
      <c r="M19" s="99"/>
      <c r="N19" s="99"/>
      <c r="O19" s="99"/>
    </row>
    <row r="20" spans="1:15" s="5" customFormat="1" x14ac:dyDescent="0.35">
      <c r="A20" s="21"/>
      <c r="B20" s="21"/>
      <c r="C20" s="21"/>
      <c r="D20" s="21"/>
      <c r="E20" s="21"/>
      <c r="F20" s="21"/>
      <c r="G20" s="21"/>
      <c r="H20" s="21"/>
      <c r="I20" s="21"/>
      <c r="J20" s="21"/>
      <c r="K20" s="21"/>
      <c r="L20" s="21"/>
      <c r="M20" s="21"/>
      <c r="N20" s="21"/>
      <c r="O20" s="21"/>
    </row>
    <row r="21" spans="1:15" s="19" customFormat="1" ht="15.5" x14ac:dyDescent="0.35">
      <c r="A21" s="18" t="s">
        <v>197</v>
      </c>
      <c r="B21" s="18"/>
      <c r="C21" s="18"/>
      <c r="D21" s="18"/>
      <c r="E21" s="18"/>
      <c r="F21" s="18"/>
    </row>
    <row r="22" spans="1:15" s="7" customFormat="1" ht="13" x14ac:dyDescent="0.35">
      <c r="A22" s="6"/>
      <c r="B22" s="6"/>
      <c r="C22" s="6"/>
      <c r="D22" s="6"/>
      <c r="E22" s="6"/>
      <c r="F22" s="6"/>
    </row>
    <row r="23" spans="1:15" s="7" customFormat="1" ht="13" x14ac:dyDescent="0.35">
      <c r="A23" s="113" t="s">
        <v>155</v>
      </c>
      <c r="B23" s="113"/>
      <c r="C23" s="113"/>
      <c r="D23" s="113"/>
      <c r="E23" s="113"/>
      <c r="F23" s="113"/>
      <c r="G23" s="113"/>
      <c r="H23" s="113"/>
      <c r="I23" s="113"/>
      <c r="J23" s="113"/>
      <c r="K23" s="113"/>
      <c r="L23" s="113"/>
      <c r="M23" s="113"/>
      <c r="N23" s="113"/>
      <c r="O23" s="113"/>
    </row>
    <row r="24" spans="1:15" s="5" customFormat="1" ht="177.5" customHeight="1" x14ac:dyDescent="0.35">
      <c r="A24" s="99" t="s">
        <v>170</v>
      </c>
      <c r="B24" s="99"/>
      <c r="C24" s="99"/>
      <c r="D24" s="99"/>
      <c r="E24" s="99"/>
      <c r="F24" s="99"/>
      <c r="G24" s="99"/>
      <c r="H24" s="99"/>
      <c r="I24" s="99"/>
      <c r="J24" s="99"/>
      <c r="K24" s="99"/>
      <c r="L24" s="99"/>
      <c r="M24" s="99"/>
      <c r="N24" s="99"/>
      <c r="O24" s="99"/>
    </row>
    <row r="25" spans="1:15" s="5" customFormat="1" x14ac:dyDescent="0.35">
      <c r="A25" s="24" t="s">
        <v>153</v>
      </c>
      <c r="B25" s="21"/>
      <c r="C25" s="21"/>
      <c r="D25" s="21"/>
      <c r="E25" s="21"/>
      <c r="F25" s="21"/>
      <c r="G25" s="21"/>
      <c r="H25" s="21"/>
      <c r="I25" s="21"/>
      <c r="J25" s="21"/>
      <c r="K25" s="21"/>
      <c r="L25" s="21"/>
      <c r="M25" s="21"/>
      <c r="N25" s="21"/>
      <c r="O25" s="21"/>
    </row>
    <row r="26" spans="1:15" s="10" customFormat="1" ht="13" x14ac:dyDescent="0.35">
      <c r="A26" s="8"/>
      <c r="B26" s="8"/>
      <c r="C26" s="8"/>
      <c r="D26" s="8"/>
      <c r="E26" s="9"/>
      <c r="F26" s="8"/>
      <c r="G26" s="8"/>
      <c r="H26" s="8"/>
      <c r="I26" s="8"/>
      <c r="J26" s="8"/>
      <c r="K26" s="8"/>
      <c r="L26" s="8"/>
      <c r="M26" s="8"/>
    </row>
    <row r="27" spans="1:15" s="10" customFormat="1" ht="13" x14ac:dyDescent="0.35">
      <c r="B27" s="100" t="s">
        <v>71</v>
      </c>
      <c r="C27" s="102"/>
      <c r="D27" s="100" t="s">
        <v>5</v>
      </c>
      <c r="E27" s="101"/>
      <c r="F27" s="101"/>
      <c r="G27" s="102"/>
      <c r="H27" s="100" t="s">
        <v>6</v>
      </c>
      <c r="I27" s="102"/>
      <c r="J27" s="100" t="s">
        <v>74</v>
      </c>
      <c r="K27" s="102"/>
      <c r="L27" s="100" t="s">
        <v>158</v>
      </c>
      <c r="M27" s="101"/>
      <c r="N27" s="102"/>
    </row>
    <row r="28" spans="1:15" s="10" customFormat="1" ht="44.15" customHeight="1" x14ac:dyDescent="0.35">
      <c r="B28" s="109" t="s">
        <v>76</v>
      </c>
      <c r="C28" s="110"/>
      <c r="D28" s="109" t="s">
        <v>78</v>
      </c>
      <c r="E28" s="114"/>
      <c r="F28" s="114"/>
      <c r="G28" s="110"/>
      <c r="H28" s="109" t="s">
        <v>80</v>
      </c>
      <c r="I28" s="110"/>
      <c r="J28" s="103" t="s">
        <v>83</v>
      </c>
      <c r="K28" s="105"/>
      <c r="L28" s="103" t="s">
        <v>75</v>
      </c>
      <c r="M28" s="104"/>
      <c r="N28" s="105"/>
    </row>
    <row r="29" spans="1:15" s="10" customFormat="1" ht="68.5" customHeight="1" x14ac:dyDescent="0.35">
      <c r="B29" s="111" t="s">
        <v>77</v>
      </c>
      <c r="C29" s="112"/>
      <c r="D29" s="111" t="s">
        <v>79</v>
      </c>
      <c r="E29" s="115"/>
      <c r="F29" s="115"/>
      <c r="G29" s="112"/>
      <c r="H29" s="111" t="s">
        <v>81</v>
      </c>
      <c r="I29" s="112"/>
      <c r="J29" s="106" t="s">
        <v>84</v>
      </c>
      <c r="K29" s="108"/>
      <c r="L29" s="106" t="s">
        <v>82</v>
      </c>
      <c r="M29" s="107"/>
      <c r="N29" s="108"/>
    </row>
    <row r="30" spans="1:15" s="10" customFormat="1" ht="13" x14ac:dyDescent="0.35">
      <c r="A30" s="8"/>
      <c r="B30" s="8"/>
      <c r="C30" s="8"/>
      <c r="D30" s="8"/>
      <c r="E30" s="9"/>
      <c r="F30" s="8"/>
      <c r="G30" s="8"/>
      <c r="H30" s="8"/>
      <c r="I30" s="8"/>
      <c r="J30" s="8"/>
      <c r="K30" s="8"/>
      <c r="L30" s="8"/>
      <c r="M30" s="8"/>
    </row>
    <row r="31" spans="1:15" s="10" customFormat="1" ht="28" customHeight="1" x14ac:dyDescent="0.35">
      <c r="A31" s="99" t="s">
        <v>154</v>
      </c>
      <c r="B31" s="99"/>
      <c r="C31" s="99"/>
      <c r="D31" s="99"/>
      <c r="E31" s="99"/>
      <c r="F31" s="99"/>
      <c r="G31" s="99"/>
      <c r="H31" s="99"/>
      <c r="I31" s="99"/>
      <c r="J31" s="99"/>
      <c r="K31" s="99"/>
      <c r="L31" s="99"/>
      <c r="M31" s="99"/>
      <c r="N31" s="99"/>
      <c r="O31" s="99"/>
    </row>
    <row r="32" spans="1:15" s="10" customFormat="1" ht="13" x14ac:dyDescent="0.35">
      <c r="A32" s="8"/>
      <c r="B32" s="8"/>
      <c r="C32" s="8"/>
      <c r="D32" s="8"/>
      <c r="E32" s="9"/>
      <c r="F32" s="8"/>
      <c r="G32" s="8"/>
      <c r="H32" s="8"/>
      <c r="I32" s="8"/>
      <c r="J32" s="8"/>
      <c r="K32" s="8"/>
      <c r="L32" s="8"/>
      <c r="M32" s="8"/>
    </row>
    <row r="33" spans="1:15" s="10" customFormat="1" ht="13" x14ac:dyDescent="0.35">
      <c r="A33" s="116" t="s">
        <v>157</v>
      </c>
      <c r="B33" s="116"/>
      <c r="C33" s="116"/>
      <c r="D33" s="116"/>
      <c r="E33" s="116"/>
      <c r="F33" s="116"/>
      <c r="G33" s="116"/>
      <c r="H33" s="116"/>
      <c r="I33" s="116"/>
      <c r="J33" s="116"/>
      <c r="K33" s="116"/>
      <c r="L33" s="116"/>
      <c r="M33" s="116"/>
      <c r="N33" s="116"/>
      <c r="O33" s="116"/>
    </row>
    <row r="34" spans="1:15" s="10" customFormat="1" ht="13" customHeight="1" x14ac:dyDescent="0.35">
      <c r="A34" s="99" t="s">
        <v>156</v>
      </c>
      <c r="B34" s="99"/>
      <c r="C34" s="99"/>
      <c r="D34" s="99"/>
      <c r="E34" s="99"/>
      <c r="F34" s="99"/>
      <c r="G34" s="99"/>
      <c r="H34" s="99"/>
      <c r="I34" s="99"/>
      <c r="J34" s="99"/>
      <c r="K34" s="99"/>
      <c r="L34" s="99"/>
      <c r="M34" s="99"/>
      <c r="N34" s="99"/>
      <c r="O34" s="99"/>
    </row>
    <row r="35" spans="1:15" s="10" customFormat="1" ht="13" x14ac:dyDescent="0.35">
      <c r="A35" s="8"/>
      <c r="B35" s="8"/>
      <c r="C35" s="8"/>
      <c r="D35" s="8"/>
      <c r="E35" s="9"/>
      <c r="F35" s="8"/>
      <c r="G35" s="8"/>
      <c r="H35" s="8"/>
      <c r="I35" s="8"/>
      <c r="J35" s="8"/>
      <c r="K35" s="8"/>
      <c r="L35" s="8"/>
      <c r="M35" s="8"/>
    </row>
    <row r="36" spans="1:15" s="10" customFormat="1" ht="13" x14ac:dyDescent="0.35">
      <c r="A36" s="12" t="s">
        <v>153</v>
      </c>
      <c r="B36" s="8"/>
      <c r="C36" s="8"/>
      <c r="D36" s="8"/>
      <c r="E36" s="9"/>
      <c r="F36" s="8"/>
      <c r="G36" s="8"/>
      <c r="H36" s="8"/>
      <c r="I36" s="8"/>
      <c r="J36" s="8"/>
      <c r="K36" s="8"/>
      <c r="L36" s="8"/>
      <c r="M36" s="8"/>
    </row>
    <row r="37" spans="1:15" s="10" customFormat="1" ht="13" x14ac:dyDescent="0.35">
      <c r="A37" s="8"/>
      <c r="B37" s="8"/>
      <c r="C37" s="8"/>
      <c r="D37" s="8"/>
      <c r="E37" s="9"/>
      <c r="F37" s="8"/>
      <c r="G37" s="8"/>
      <c r="H37" s="8"/>
      <c r="I37" s="8"/>
      <c r="J37" s="8"/>
      <c r="K37" s="8"/>
      <c r="L37" s="8"/>
      <c r="M37" s="8"/>
    </row>
    <row r="38" spans="1:15" s="10" customFormat="1" ht="13" x14ac:dyDescent="0.35">
      <c r="A38" s="8"/>
      <c r="B38" s="8"/>
      <c r="C38" s="8"/>
      <c r="D38" s="8"/>
      <c r="E38" s="9"/>
      <c r="F38" s="8"/>
      <c r="G38" s="8"/>
      <c r="H38" s="8"/>
      <c r="I38" s="8"/>
      <c r="J38" s="8"/>
      <c r="K38" s="8"/>
      <c r="L38" s="8"/>
      <c r="M38" s="8"/>
    </row>
    <row r="39" spans="1:15" s="10" customFormat="1" ht="13" x14ac:dyDescent="0.35">
      <c r="A39" s="8"/>
      <c r="B39" s="8"/>
      <c r="C39" s="8"/>
      <c r="D39" s="8"/>
      <c r="E39" s="9"/>
      <c r="F39" s="8"/>
      <c r="G39" s="8"/>
      <c r="H39" s="8"/>
      <c r="I39" s="8"/>
      <c r="J39" s="8"/>
      <c r="K39" s="8"/>
      <c r="L39" s="8"/>
      <c r="M39" s="8"/>
    </row>
    <row r="40" spans="1:15" s="10" customFormat="1" ht="13" x14ac:dyDescent="0.35">
      <c r="A40" s="8"/>
      <c r="B40" s="8"/>
      <c r="C40" s="8"/>
      <c r="D40" s="8"/>
      <c r="E40" s="9"/>
      <c r="F40" s="8"/>
      <c r="G40" s="8"/>
      <c r="H40" s="8"/>
      <c r="I40" s="8"/>
      <c r="J40" s="8"/>
      <c r="K40" s="8"/>
      <c r="L40" s="8"/>
      <c r="M40" s="8"/>
    </row>
    <row r="41" spans="1:15" s="10" customFormat="1" ht="13" x14ac:dyDescent="0.35">
      <c r="A41" s="8"/>
      <c r="B41" s="8"/>
      <c r="C41" s="8"/>
      <c r="D41" s="8"/>
      <c r="E41" s="9"/>
      <c r="F41" s="8"/>
      <c r="G41" s="8"/>
      <c r="H41" s="8"/>
      <c r="I41" s="8"/>
      <c r="J41" s="8"/>
      <c r="K41" s="8"/>
      <c r="L41" s="8"/>
      <c r="M41" s="8"/>
    </row>
    <row r="42" spans="1:15" s="10" customFormat="1" ht="13" x14ac:dyDescent="0.35">
      <c r="A42" s="8"/>
      <c r="B42" s="8"/>
      <c r="C42" s="8"/>
      <c r="D42" s="8"/>
      <c r="E42" s="9"/>
      <c r="F42" s="8"/>
      <c r="G42" s="8"/>
      <c r="H42" s="8"/>
      <c r="I42" s="8"/>
      <c r="J42" s="8"/>
      <c r="K42" s="8"/>
      <c r="L42" s="8"/>
      <c r="M42" s="8"/>
    </row>
    <row r="43" spans="1:15" s="10" customFormat="1" ht="13" x14ac:dyDescent="0.35">
      <c r="A43" s="8"/>
      <c r="B43" s="8"/>
      <c r="C43" s="8"/>
      <c r="D43" s="8"/>
      <c r="E43" s="9"/>
      <c r="F43" s="8"/>
      <c r="G43" s="8"/>
      <c r="H43" s="8"/>
      <c r="I43" s="8"/>
      <c r="J43" s="8"/>
      <c r="K43" s="8"/>
      <c r="L43" s="8"/>
      <c r="M43" s="8"/>
    </row>
    <row r="44" spans="1:15" s="10" customFormat="1" ht="13" x14ac:dyDescent="0.35">
      <c r="A44" s="8"/>
      <c r="B44" s="8"/>
      <c r="C44" s="8"/>
      <c r="D44" s="8"/>
      <c r="E44" s="9"/>
      <c r="F44" s="8"/>
      <c r="G44" s="8"/>
      <c r="H44" s="8"/>
      <c r="I44" s="8"/>
      <c r="J44" s="8"/>
      <c r="K44" s="8"/>
      <c r="L44" s="8"/>
      <c r="M44" s="8"/>
    </row>
    <row r="45" spans="1:15" s="10" customFormat="1" ht="13" x14ac:dyDescent="0.35">
      <c r="A45" s="8"/>
      <c r="B45" s="8"/>
      <c r="C45" s="8"/>
      <c r="D45" s="8"/>
      <c r="E45" s="9"/>
      <c r="F45" s="8"/>
      <c r="G45" s="8"/>
      <c r="H45" s="8"/>
      <c r="I45" s="8"/>
      <c r="J45" s="8"/>
      <c r="K45" s="8"/>
      <c r="L45" s="8"/>
      <c r="M45" s="8"/>
    </row>
    <row r="46" spans="1:15" s="10" customFormat="1" ht="13" x14ac:dyDescent="0.35">
      <c r="A46" s="8"/>
      <c r="B46" s="8"/>
      <c r="C46" s="8"/>
      <c r="D46" s="8"/>
      <c r="E46" s="9"/>
      <c r="F46" s="8"/>
      <c r="G46" s="8"/>
      <c r="H46" s="8"/>
      <c r="I46" s="8"/>
      <c r="J46" s="8"/>
      <c r="K46" s="8"/>
      <c r="L46" s="8"/>
      <c r="M46" s="8"/>
    </row>
    <row r="47" spans="1:15" s="10" customFormat="1" ht="13" x14ac:dyDescent="0.35">
      <c r="A47" s="8"/>
      <c r="B47" s="8"/>
      <c r="C47" s="8"/>
      <c r="D47" s="8"/>
      <c r="E47" s="9"/>
      <c r="F47" s="8"/>
      <c r="G47" s="8"/>
      <c r="H47" s="8"/>
      <c r="I47" s="8"/>
      <c r="J47" s="8"/>
      <c r="K47" s="8"/>
      <c r="L47" s="8"/>
      <c r="M47" s="8"/>
    </row>
    <row r="48" spans="1:15" s="10" customFormat="1" ht="13" x14ac:dyDescent="0.35">
      <c r="A48" s="8"/>
      <c r="B48" s="8"/>
      <c r="C48" s="8"/>
      <c r="D48" s="8"/>
      <c r="E48" s="9"/>
      <c r="F48" s="8"/>
      <c r="G48" s="8"/>
      <c r="H48" s="8"/>
      <c r="I48" s="8"/>
      <c r="J48" s="8"/>
      <c r="K48" s="8"/>
      <c r="L48" s="8"/>
      <c r="M48" s="8"/>
    </row>
    <row r="49" spans="1:15" s="10" customFormat="1" ht="13" x14ac:dyDescent="0.35">
      <c r="A49" s="8"/>
      <c r="B49" s="8"/>
      <c r="C49" s="8"/>
      <c r="D49" s="8"/>
      <c r="E49" s="9"/>
      <c r="F49" s="8"/>
      <c r="G49" s="8"/>
      <c r="H49" s="8"/>
      <c r="I49" s="8"/>
      <c r="J49" s="8"/>
      <c r="K49" s="8"/>
      <c r="L49" s="8"/>
      <c r="M49" s="8"/>
    </row>
    <row r="50" spans="1:15" s="10" customFormat="1" ht="13" x14ac:dyDescent="0.35">
      <c r="A50" s="8"/>
      <c r="B50" s="8"/>
      <c r="C50" s="8"/>
      <c r="D50" s="8"/>
      <c r="E50" s="9"/>
      <c r="F50" s="8"/>
      <c r="G50" s="8"/>
      <c r="H50" s="8"/>
      <c r="I50" s="8"/>
      <c r="J50" s="8"/>
      <c r="K50" s="8"/>
      <c r="L50" s="8"/>
      <c r="M50" s="8"/>
    </row>
    <row r="51" spans="1:15" s="10" customFormat="1" ht="57.5" customHeight="1" x14ac:dyDescent="0.35">
      <c r="A51" s="99" t="s">
        <v>171</v>
      </c>
      <c r="B51" s="99"/>
      <c r="C51" s="99"/>
      <c r="D51" s="99"/>
      <c r="E51" s="99"/>
      <c r="F51" s="99"/>
      <c r="G51" s="99"/>
      <c r="H51" s="99"/>
      <c r="I51" s="99"/>
      <c r="J51" s="99"/>
      <c r="K51" s="99"/>
      <c r="L51" s="99"/>
      <c r="M51" s="99"/>
      <c r="N51" s="99"/>
      <c r="O51" s="99"/>
    </row>
    <row r="52" spans="1:15" s="10" customFormat="1" ht="13" x14ac:dyDescent="0.35">
      <c r="A52" s="8"/>
      <c r="B52" s="8"/>
      <c r="C52" s="8"/>
      <c r="D52" s="8"/>
      <c r="E52" s="9"/>
      <c r="F52" s="8"/>
      <c r="G52" s="8"/>
      <c r="H52" s="8"/>
      <c r="I52" s="8"/>
      <c r="J52" s="8"/>
      <c r="K52" s="8"/>
      <c r="L52" s="8"/>
      <c r="M52" s="8"/>
    </row>
    <row r="53" spans="1:15" ht="14.5" customHeight="1" x14ac:dyDescent="0.35"/>
    <row r="54" spans="1:15" ht="14.5" customHeight="1" x14ac:dyDescent="0.35"/>
    <row r="55" spans="1:15" ht="14.5" customHeight="1" x14ac:dyDescent="0.35"/>
    <row r="56" spans="1:15" ht="14.5" customHeight="1" x14ac:dyDescent="0.35"/>
    <row r="57" spans="1:15" ht="14.5" customHeight="1" x14ac:dyDescent="0.35"/>
    <row r="58" spans="1:15" ht="14.5" customHeight="1" x14ac:dyDescent="0.35"/>
    <row r="59" spans="1:15" ht="14.5" customHeight="1" x14ac:dyDescent="0.35"/>
    <row r="60" spans="1:15" ht="14.5" customHeight="1" x14ac:dyDescent="0.35"/>
    <row r="61" spans="1:15" ht="14.5" customHeight="1" x14ac:dyDescent="0.35"/>
  </sheetData>
  <sheetProtection algorithmName="SHA-512" hashValue="YOUN7+bvxftCN/DZpG7BvlyDwLTi0HjMcz7ZSbKV8XHvK/tmXHOEwVg4sgs/bq/GUwF9fPjtLFC4YvRjpkYihA==" saltValue="3kaHtfBGjWJEKQpIvp1+7w==" spinCount="100000" sheet="1" objects="1" scenarios="1"/>
  <mergeCells count="25">
    <mergeCell ref="A51:O51"/>
    <mergeCell ref="J28:K28"/>
    <mergeCell ref="J29:K29"/>
    <mergeCell ref="D27:G27"/>
    <mergeCell ref="D28:G28"/>
    <mergeCell ref="D29:G29"/>
    <mergeCell ref="H28:I28"/>
    <mergeCell ref="H27:I27"/>
    <mergeCell ref="H29:I29"/>
    <mergeCell ref="A34:O34"/>
    <mergeCell ref="A33:O33"/>
    <mergeCell ref="A23:O23"/>
    <mergeCell ref="A7:O7"/>
    <mergeCell ref="A11:O11"/>
    <mergeCell ref="A15:O15"/>
    <mergeCell ref="A19:O19"/>
    <mergeCell ref="A24:O24"/>
    <mergeCell ref="L27:N27"/>
    <mergeCell ref="L28:N28"/>
    <mergeCell ref="L29:N29"/>
    <mergeCell ref="A31:O31"/>
    <mergeCell ref="B27:C27"/>
    <mergeCell ref="B28:C28"/>
    <mergeCell ref="B29:C29"/>
    <mergeCell ref="J27:K27"/>
  </mergeCells>
  <hyperlinks>
    <hyperlink ref="A23" location="'Self-Assessment'!A1" display="Step 1 – Self-Assessment (“Self-Assessment” tab)" xr:uid="{E4AC18AE-9124-4AD9-9CD8-0D666F527A6A}"/>
    <hyperlink ref="A33" location="'Self-Assessment Results'!A1" display="Step 2 – Review of Self-Assessment Results (&quot;Self-Assessment Results&quot; tab)" xr:uid="{AE708664-C3DA-41E8-AB4B-9ED3FB7C634D}"/>
  </hyperlinks>
  <printOptions horizontalCentered="1"/>
  <pageMargins left="0.23622047244094491" right="0.23622047244094491" top="0.74803149606299213" bottom="0.74803149606299213" header="0.31496062992125984" footer="0.31496062992125984"/>
  <headerFooter differentFirst="1">
    <oddHeader>&amp;L&amp;10 Cyber Essentials mark — Self-assessment questionnaire</oddHeader>
    <oddFooter>&amp;L&amp;10Date: &amp;D&amp;C&amp;10CONFIDENTIAL&amp;R&amp;10Page &amp;P of &amp;N</oddFooter>
  </headerFooter>
  <rowBreaks count="1" manualBreakCount="1">
    <brk id="1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E4D04-5ED1-4BE8-A9EF-32CB1EB5765C}">
  <sheetPr>
    <outlinePr summaryBelow="0"/>
  </sheetPr>
  <dimension ref="A1:P31"/>
  <sheetViews>
    <sheetView showGridLines="0" zoomScaleNormal="100" workbookViewId="0">
      <selection activeCell="F7" sqref="F7:H7"/>
    </sheetView>
  </sheetViews>
  <sheetFormatPr defaultColWidth="0" defaultRowHeight="14.5" customHeight="1" zeroHeight="1" x14ac:dyDescent="0.35"/>
  <cols>
    <col min="1" max="1" width="1.54296875" style="2" customWidth="1"/>
    <col min="2" max="2" width="4.54296875" style="2" customWidth="1"/>
    <col min="3" max="4" width="10.54296875" style="2" customWidth="1"/>
    <col min="5" max="5" width="10.54296875" style="4" customWidth="1"/>
    <col min="6" max="6" width="10.54296875" style="2" customWidth="1"/>
    <col min="7" max="7" width="11.54296875" style="2" customWidth="1"/>
    <col min="8" max="8" width="10.54296875" style="2" customWidth="1"/>
    <col min="9" max="13" width="11.54296875" style="2" customWidth="1"/>
    <col min="14" max="14" width="11.54296875" style="1" customWidth="1"/>
    <col min="15" max="15" width="1.54296875" style="1" customWidth="1"/>
    <col min="16" max="16" width="0.1796875" style="1" customWidth="1"/>
    <col min="17" max="16384" width="8.7265625" style="1" hidden="1"/>
  </cols>
  <sheetData>
    <row r="1" spans="1:15" ht="52" customHeight="1" x14ac:dyDescent="0.35"/>
    <row r="2" spans="1:15" x14ac:dyDescent="0.35"/>
    <row r="3" spans="1:15" s="3" customFormat="1" ht="18.5" x14ac:dyDescent="0.35">
      <c r="A3" s="14" t="s">
        <v>200</v>
      </c>
      <c r="B3" s="14"/>
      <c r="C3" s="15"/>
      <c r="D3" s="16"/>
      <c r="E3" s="17"/>
      <c r="F3" s="16"/>
      <c r="G3" s="16"/>
      <c r="H3" s="16"/>
      <c r="I3" s="16"/>
      <c r="J3" s="16"/>
      <c r="K3" s="16"/>
      <c r="L3" s="16"/>
      <c r="M3" s="16"/>
    </row>
    <row r="4" spans="1:15" s="7" customFormat="1" ht="13" x14ac:dyDescent="0.35">
      <c r="A4" s="11"/>
      <c r="B4" s="11"/>
      <c r="C4" s="6"/>
      <c r="D4" s="6"/>
      <c r="E4" s="6"/>
      <c r="F4" s="6"/>
    </row>
    <row r="5" spans="1:15" s="19" customFormat="1" ht="15.5" x14ac:dyDescent="0.35">
      <c r="A5" s="18" t="s">
        <v>198</v>
      </c>
      <c r="B5" s="18"/>
      <c r="C5" s="18"/>
      <c r="D5" s="18"/>
      <c r="E5" s="18"/>
      <c r="F5" s="18"/>
    </row>
    <row r="6" spans="1:15" s="7" customFormat="1" ht="13" x14ac:dyDescent="0.35">
      <c r="A6" s="6"/>
      <c r="B6" s="6"/>
      <c r="C6" s="6"/>
      <c r="D6" s="6"/>
      <c r="E6" s="6"/>
      <c r="F6" s="6"/>
    </row>
    <row r="7" spans="1:15" s="10" customFormat="1" ht="13" x14ac:dyDescent="0.35">
      <c r="A7" s="12" t="s">
        <v>69</v>
      </c>
      <c r="B7" s="12"/>
      <c r="C7" s="12"/>
      <c r="D7" s="12"/>
      <c r="E7" s="9"/>
      <c r="F7" s="118"/>
      <c r="G7" s="118"/>
      <c r="H7" s="118"/>
      <c r="I7" s="12"/>
      <c r="J7" s="12"/>
      <c r="K7" s="12"/>
      <c r="L7" s="12"/>
      <c r="M7" s="12"/>
      <c r="N7" s="12"/>
    </row>
    <row r="8" spans="1:15" s="10" customFormat="1" ht="13" x14ac:dyDescent="0.35">
      <c r="A8" s="12" t="s">
        <v>68</v>
      </c>
      <c r="B8" s="12"/>
      <c r="C8" s="12"/>
      <c r="D8" s="12"/>
      <c r="E8" s="9"/>
      <c r="F8" s="118"/>
      <c r="G8" s="118"/>
      <c r="H8" s="118"/>
      <c r="I8" s="12"/>
      <c r="J8" s="12"/>
      <c r="K8" s="12"/>
      <c r="L8" s="12"/>
      <c r="M8" s="12"/>
      <c r="N8" s="12"/>
    </row>
    <row r="9" spans="1:15" s="10" customFormat="1" ht="13" x14ac:dyDescent="0.35">
      <c r="A9" s="12" t="s">
        <v>72</v>
      </c>
      <c r="B9" s="12"/>
      <c r="C9" s="12"/>
      <c r="D9" s="12"/>
      <c r="E9" s="9"/>
      <c r="F9" s="119"/>
      <c r="G9" s="119"/>
      <c r="H9" s="119"/>
      <c r="I9" s="12"/>
      <c r="J9" s="12"/>
      <c r="K9" s="12"/>
      <c r="L9" s="12"/>
      <c r="M9" s="12"/>
      <c r="N9" s="12"/>
    </row>
    <row r="10" spans="1:15" s="10" customFormat="1" ht="13" x14ac:dyDescent="0.35">
      <c r="A10" s="12" t="s">
        <v>73</v>
      </c>
      <c r="B10" s="12"/>
      <c r="C10" s="12"/>
      <c r="D10" s="12"/>
      <c r="E10" s="9"/>
      <c r="F10" s="119"/>
      <c r="G10" s="119"/>
      <c r="H10" s="119"/>
      <c r="I10" s="12"/>
      <c r="J10" s="12"/>
      <c r="K10" s="12"/>
      <c r="L10" s="12"/>
      <c r="M10" s="12"/>
      <c r="N10" s="12"/>
    </row>
    <row r="11" spans="1:15" s="10" customFormat="1" ht="13" x14ac:dyDescent="0.35">
      <c r="A11" s="12" t="s">
        <v>70</v>
      </c>
      <c r="B11" s="12"/>
      <c r="C11" s="12"/>
      <c r="D11" s="12"/>
      <c r="E11" s="9"/>
      <c r="F11" s="120"/>
      <c r="G11" s="120"/>
      <c r="H11" s="120"/>
      <c r="I11" s="12"/>
      <c r="J11" s="12"/>
      <c r="K11" s="12"/>
      <c r="L11" s="12"/>
      <c r="M11" s="12"/>
      <c r="N11" s="12"/>
    </row>
    <row r="12" spans="1:15" s="10" customFormat="1" ht="13" x14ac:dyDescent="0.35">
      <c r="A12" s="12" t="s">
        <v>85</v>
      </c>
      <c r="B12" s="12"/>
      <c r="C12" s="12"/>
      <c r="D12" s="12"/>
      <c r="E12" s="6"/>
      <c r="F12" s="117"/>
      <c r="G12" s="117"/>
      <c r="H12" s="117"/>
      <c r="I12" s="117"/>
      <c r="J12" s="117"/>
      <c r="K12" s="117"/>
      <c r="L12" s="117"/>
      <c r="M12" s="117"/>
      <c r="N12" s="117"/>
      <c r="O12" s="7"/>
    </row>
    <row r="13" spans="1:15" s="10" customFormat="1" ht="13" x14ac:dyDescent="0.35">
      <c r="A13" s="8"/>
      <c r="B13" s="8"/>
      <c r="C13" s="8"/>
      <c r="D13" s="8"/>
      <c r="E13" s="6"/>
      <c r="F13" s="117"/>
      <c r="G13" s="117"/>
      <c r="H13" s="117"/>
      <c r="I13" s="117"/>
      <c r="J13" s="117"/>
      <c r="K13" s="117"/>
      <c r="L13" s="117"/>
      <c r="M13" s="117"/>
      <c r="N13" s="117"/>
      <c r="O13" s="7"/>
    </row>
    <row r="14" spans="1:15" s="10" customFormat="1" ht="13" x14ac:dyDescent="0.35">
      <c r="A14" s="8"/>
      <c r="B14" s="8"/>
      <c r="C14" s="8"/>
      <c r="D14" s="8"/>
      <c r="E14" s="6"/>
      <c r="F14" s="117"/>
      <c r="G14" s="117"/>
      <c r="H14" s="117"/>
      <c r="I14" s="117"/>
      <c r="J14" s="117"/>
      <c r="K14" s="117"/>
      <c r="L14" s="117"/>
      <c r="M14" s="117"/>
      <c r="N14" s="117"/>
      <c r="O14" s="7"/>
    </row>
    <row r="15" spans="1:15" ht="14.5" customHeight="1" x14ac:dyDescent="0.35">
      <c r="F15" s="117"/>
      <c r="G15" s="117"/>
      <c r="H15" s="117"/>
      <c r="I15" s="117"/>
      <c r="J15" s="117"/>
      <c r="K15" s="117"/>
      <c r="L15" s="117"/>
      <c r="M15" s="117"/>
      <c r="N15" s="117"/>
    </row>
    <row r="16" spans="1:15" ht="14.5" customHeight="1" x14ac:dyDescent="0.35"/>
    <row r="17" spans="5:16" s="2" customFormat="1" ht="14.5" customHeight="1" x14ac:dyDescent="0.35">
      <c r="E17" s="4"/>
      <c r="N17" s="1"/>
      <c r="O17" s="1"/>
      <c r="P17" s="1"/>
    </row>
    <row r="18" spans="5:16" s="2" customFormat="1" ht="14.5" customHeight="1" x14ac:dyDescent="0.35">
      <c r="E18" s="4"/>
      <c r="N18" s="1"/>
      <c r="O18" s="1"/>
      <c r="P18" s="1"/>
    </row>
    <row r="19" spans="5:16" s="2" customFormat="1" ht="14.5" customHeight="1" x14ac:dyDescent="0.35">
      <c r="E19" s="4"/>
      <c r="N19" s="1"/>
      <c r="O19" s="1"/>
      <c r="P19" s="1"/>
    </row>
    <row r="20" spans="5:16" ht="14.5" customHeight="1" x14ac:dyDescent="0.35"/>
    <row r="21" spans="5:16" ht="14.5" customHeight="1" x14ac:dyDescent="0.35"/>
    <row r="22" spans="5:16" ht="14.5" customHeight="1" x14ac:dyDescent="0.35"/>
    <row r="23" spans="5:16" ht="14.5" customHeight="1" x14ac:dyDescent="0.35"/>
    <row r="24" spans="5:16" ht="14.5" customHeight="1" x14ac:dyDescent="0.35"/>
    <row r="25" spans="5:16" ht="14.5" customHeight="1" x14ac:dyDescent="0.35"/>
    <row r="26" spans="5:16" ht="14.5" customHeight="1" x14ac:dyDescent="0.35"/>
    <row r="27" spans="5:16" ht="14.5" customHeight="1" x14ac:dyDescent="0.35"/>
    <row r="28" spans="5:16" ht="14.5" customHeight="1" x14ac:dyDescent="0.35"/>
    <row r="29" spans="5:16" ht="14.5" customHeight="1" x14ac:dyDescent="0.35"/>
    <row r="30" spans="5:16" ht="14.5" customHeight="1" x14ac:dyDescent="0.35"/>
    <row r="31" spans="5:16" ht="14.5" customHeight="1" x14ac:dyDescent="0.35"/>
  </sheetData>
  <sheetProtection algorithmName="SHA-512" hashValue="DRVEr+3hgks2z2i5inEDcOvkLUyNuL60A9XXuEFJk96IlqyE6p0Wb/DsWPTEJrV/6nlYl7xi5C/FUQ4MvL7phA==" saltValue="7Zvvta7HS2IZ6cusv5eAVQ==" spinCount="100000" sheet="1" objects="1" scenarios="1"/>
  <mergeCells count="9">
    <mergeCell ref="F15:N15"/>
    <mergeCell ref="F7:H7"/>
    <mergeCell ref="F8:H8"/>
    <mergeCell ref="F9:H9"/>
    <mergeCell ref="F10:H10"/>
    <mergeCell ref="F11:H11"/>
    <mergeCell ref="F12:N12"/>
    <mergeCell ref="F13:N13"/>
    <mergeCell ref="F14:N14"/>
  </mergeCells>
  <dataValidations disablePrompts="1" count="2">
    <dataValidation type="list" allowBlank="1" showInputMessage="1" showErrorMessage="1" sqref="F10" xr:uid="{8F06CAC4-3574-4798-BB15-23E4B46322EB}">
      <formula1>"&lt; 10 employees,10 — 99 employees,100 — 200 employees,&gt; 200 employees"</formula1>
    </dataValidation>
    <dataValidation type="list" allowBlank="1" showInputMessage="1" showErrorMessage="1" sqref="F9" xr:uid="{D4AA46CE-9B9D-4F85-A11F-8FFCCBEFF631}">
      <formula1>"Micro Enterprise (&lt;$1mil),Small Enterprise ($1mil-S$10mil),Medium Enterprise (S$10mil-S$100mil),Large Enterprise (&gt;S$100mil)"</formula1>
    </dataValidation>
  </dataValidations>
  <printOptions horizontalCentered="1"/>
  <pageMargins left="0.23622047244094491" right="0.23622047244094491" top="0.74803149606299213" bottom="0.74803149606299213" header="0.31496062992125984" footer="0.31496062992125984"/>
  <headerFooter differentFirst="1">
    <oddHeader>&amp;L&amp;10 Cyber Essentials mark — Self-assessment questionnaire</oddHeader>
    <oddFooter>&amp;L&amp;10Date: &amp;D&amp;C&amp;10CONFIDENTIAL&amp;R&amp;10Page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Below="0"/>
  </sheetPr>
  <dimension ref="A1:I87"/>
  <sheetViews>
    <sheetView showGridLines="0" zoomScale="80" zoomScaleNormal="80" workbookViewId="0">
      <pane ySplit="3" topLeftCell="A4" activePane="bottomLeft" state="frozen"/>
      <selection pane="bottomLeft" activeCell="A2" sqref="A2"/>
    </sheetView>
  </sheetViews>
  <sheetFormatPr defaultColWidth="0" defaultRowHeight="14.5" zeroHeight="1" outlineLevelRow="1" x14ac:dyDescent="0.35"/>
  <cols>
    <col min="1" max="1" width="10.54296875" style="2" customWidth="1"/>
    <col min="2" max="2" width="54.54296875" style="97" customWidth="1"/>
    <col min="3" max="3" width="31.54296875" style="97" customWidth="1"/>
    <col min="4" max="4" width="31.7265625" style="97" customWidth="1"/>
    <col min="5" max="5" width="29.7265625" style="97" customWidth="1"/>
    <col min="6" max="6" width="30.54296875" style="98" customWidth="1"/>
    <col min="7" max="7" width="15.54296875" style="1" customWidth="1"/>
    <col min="8" max="8" width="30.54296875" style="1" customWidth="1"/>
    <col min="9" max="9" width="0.1796875" style="1" customWidth="1"/>
    <col min="10" max="10" width="8.7265625" style="1" hidden="1" customWidth="1"/>
    <col min="11" max="16384" width="8.7265625" style="1" hidden="1"/>
  </cols>
  <sheetData>
    <row r="1" spans="1:8" s="69" customFormat="1" ht="15.5" x14ac:dyDescent="0.35">
      <c r="A1" s="18" t="s">
        <v>199</v>
      </c>
      <c r="B1" s="18"/>
      <c r="C1" s="18"/>
      <c r="D1" s="18"/>
      <c r="E1" s="18"/>
      <c r="F1" s="18"/>
      <c r="G1" s="18"/>
      <c r="H1" s="18"/>
    </row>
    <row r="2" spans="1:8" s="5" customFormat="1" x14ac:dyDescent="0.35">
      <c r="A2" s="70"/>
      <c r="B2" s="70"/>
      <c r="C2" s="70"/>
      <c r="D2" s="70"/>
      <c r="E2" s="70"/>
      <c r="F2" s="70"/>
      <c r="G2" s="70"/>
      <c r="H2" s="70"/>
    </row>
    <row r="3" spans="1:8" s="73" customFormat="1" ht="26" x14ac:dyDescent="0.35">
      <c r="A3" s="71" t="s">
        <v>71</v>
      </c>
      <c r="B3" s="72" t="s">
        <v>201</v>
      </c>
      <c r="C3" s="72" t="s">
        <v>202</v>
      </c>
      <c r="D3" s="72" t="s">
        <v>203</v>
      </c>
      <c r="E3" s="72" t="s">
        <v>204</v>
      </c>
      <c r="F3" s="72" t="s">
        <v>6</v>
      </c>
      <c r="G3" s="72" t="s">
        <v>7</v>
      </c>
      <c r="H3" s="71" t="s">
        <v>158</v>
      </c>
    </row>
    <row r="4" spans="1:8" s="77" customFormat="1" ht="16" customHeight="1" x14ac:dyDescent="0.35">
      <c r="A4" s="74" t="s">
        <v>177</v>
      </c>
      <c r="B4" s="75"/>
      <c r="C4" s="75"/>
      <c r="D4" s="75"/>
      <c r="E4" s="75"/>
      <c r="F4" s="75"/>
      <c r="G4" s="75"/>
      <c r="H4" s="76"/>
    </row>
    <row r="5" spans="1:8" ht="130" outlineLevel="1" x14ac:dyDescent="0.35">
      <c r="A5" s="78" t="s">
        <v>0</v>
      </c>
      <c r="B5" s="79" t="s">
        <v>205</v>
      </c>
      <c r="C5" s="79" t="s">
        <v>206</v>
      </c>
      <c r="D5" s="79" t="s">
        <v>207</v>
      </c>
      <c r="E5" s="79" t="s">
        <v>206</v>
      </c>
      <c r="F5" s="80" t="s">
        <v>104</v>
      </c>
      <c r="G5" s="67"/>
      <c r="H5" s="25"/>
    </row>
    <row r="6" spans="1:8" ht="130" outlineLevel="1" x14ac:dyDescent="0.35">
      <c r="A6" s="78" t="s">
        <v>1</v>
      </c>
      <c r="B6" s="79" t="s">
        <v>208</v>
      </c>
      <c r="C6" s="79" t="s">
        <v>206</v>
      </c>
      <c r="D6" s="79" t="s">
        <v>209</v>
      </c>
      <c r="E6" s="79" t="s">
        <v>206</v>
      </c>
      <c r="F6" s="80" t="s">
        <v>105</v>
      </c>
      <c r="G6" s="67"/>
      <c r="H6" s="25"/>
    </row>
    <row r="7" spans="1:8" ht="132.75" customHeight="1" outlineLevel="1" x14ac:dyDescent="0.35">
      <c r="A7" s="81" t="s">
        <v>2</v>
      </c>
      <c r="B7" s="82" t="s">
        <v>210</v>
      </c>
      <c r="C7" s="82" t="s">
        <v>211</v>
      </c>
      <c r="D7" s="82" t="s">
        <v>212</v>
      </c>
      <c r="E7" s="82" t="s">
        <v>213</v>
      </c>
      <c r="F7" s="83" t="s">
        <v>102</v>
      </c>
      <c r="G7" s="68"/>
      <c r="H7" s="26"/>
    </row>
    <row r="8" spans="1:8" ht="105.75" customHeight="1" outlineLevel="1" x14ac:dyDescent="0.35">
      <c r="A8" s="81" t="s">
        <v>3</v>
      </c>
      <c r="B8" s="82" t="s">
        <v>214</v>
      </c>
      <c r="C8" s="82" t="s">
        <v>215</v>
      </c>
      <c r="D8" s="82" t="s">
        <v>216</v>
      </c>
      <c r="E8" s="82" t="s">
        <v>217</v>
      </c>
      <c r="F8" s="83" t="s">
        <v>103</v>
      </c>
      <c r="G8" s="68"/>
      <c r="H8" s="26"/>
    </row>
    <row r="9" spans="1:8" ht="39" outlineLevel="1" x14ac:dyDescent="0.35">
      <c r="A9" s="81" t="s">
        <v>4</v>
      </c>
      <c r="B9" s="82" t="s">
        <v>218</v>
      </c>
      <c r="C9" s="82" t="s">
        <v>206</v>
      </c>
      <c r="D9" s="82" t="s">
        <v>206</v>
      </c>
      <c r="E9" s="82" t="s">
        <v>206</v>
      </c>
      <c r="F9" s="83" t="s">
        <v>106</v>
      </c>
      <c r="G9" s="68"/>
      <c r="H9" s="26"/>
    </row>
    <row r="10" spans="1:8" s="87" customFormat="1" ht="16" customHeight="1" x14ac:dyDescent="0.35">
      <c r="A10" s="74" t="s">
        <v>178</v>
      </c>
      <c r="B10" s="84"/>
      <c r="C10" s="84"/>
      <c r="D10" s="84"/>
      <c r="E10" s="84"/>
      <c r="F10" s="84"/>
      <c r="G10" s="85"/>
      <c r="H10" s="86"/>
    </row>
    <row r="11" spans="1:8" ht="130" outlineLevel="1" x14ac:dyDescent="0.35">
      <c r="A11" s="78" t="s">
        <v>8</v>
      </c>
      <c r="B11" s="79" t="s">
        <v>219</v>
      </c>
      <c r="C11" s="79" t="s">
        <v>220</v>
      </c>
      <c r="D11" s="79" t="s">
        <v>221</v>
      </c>
      <c r="E11" s="79" t="s">
        <v>222</v>
      </c>
      <c r="F11" s="80" t="s">
        <v>107</v>
      </c>
      <c r="G11" s="67"/>
      <c r="H11" s="25"/>
    </row>
    <row r="12" spans="1:8" ht="169" outlineLevel="1" x14ac:dyDescent="0.35">
      <c r="A12" s="81" t="s">
        <v>9</v>
      </c>
      <c r="B12" s="82" t="s">
        <v>223</v>
      </c>
      <c r="C12" s="82" t="s">
        <v>206</v>
      </c>
      <c r="D12" s="82" t="s">
        <v>224</v>
      </c>
      <c r="E12" s="82" t="s">
        <v>206</v>
      </c>
      <c r="F12" s="83" t="s">
        <v>107</v>
      </c>
      <c r="G12" s="68"/>
      <c r="H12" s="26"/>
    </row>
    <row r="13" spans="1:8" ht="208" outlineLevel="1" x14ac:dyDescent="0.35">
      <c r="A13" s="81" t="s">
        <v>10</v>
      </c>
      <c r="B13" s="82" t="s">
        <v>225</v>
      </c>
      <c r="C13" s="82" t="s">
        <v>206</v>
      </c>
      <c r="D13" s="82" t="s">
        <v>226</v>
      </c>
      <c r="E13" s="82" t="s">
        <v>206</v>
      </c>
      <c r="F13" s="83" t="s">
        <v>107</v>
      </c>
      <c r="G13" s="68"/>
      <c r="H13" s="26"/>
    </row>
    <row r="14" spans="1:8" ht="169" outlineLevel="1" x14ac:dyDescent="0.35">
      <c r="A14" s="81" t="s">
        <v>11</v>
      </c>
      <c r="B14" s="82" t="s">
        <v>227</v>
      </c>
      <c r="C14" s="82" t="s">
        <v>206</v>
      </c>
      <c r="D14" s="82" t="s">
        <v>206</v>
      </c>
      <c r="E14" s="82" t="s">
        <v>228</v>
      </c>
      <c r="F14" s="83" t="s">
        <v>107</v>
      </c>
      <c r="G14" s="68"/>
      <c r="H14" s="26"/>
    </row>
    <row r="15" spans="1:8" ht="26" outlineLevel="1" x14ac:dyDescent="0.35">
      <c r="A15" s="81" t="s">
        <v>12</v>
      </c>
      <c r="B15" s="82" t="s">
        <v>229</v>
      </c>
      <c r="C15" s="82" t="s">
        <v>206</v>
      </c>
      <c r="D15" s="82" t="s">
        <v>206</v>
      </c>
      <c r="E15" s="82" t="s">
        <v>206</v>
      </c>
      <c r="F15" s="83" t="s">
        <v>107</v>
      </c>
      <c r="G15" s="68"/>
      <c r="H15" s="26"/>
    </row>
    <row r="16" spans="1:8" ht="39" outlineLevel="1" x14ac:dyDescent="0.35">
      <c r="A16" s="78" t="s">
        <v>13</v>
      </c>
      <c r="B16" s="79" t="s">
        <v>230</v>
      </c>
      <c r="C16" s="79" t="s">
        <v>206</v>
      </c>
      <c r="D16" s="79" t="s">
        <v>206</v>
      </c>
      <c r="E16" s="79" t="s">
        <v>206</v>
      </c>
      <c r="F16" s="80" t="s">
        <v>108</v>
      </c>
      <c r="G16" s="67"/>
      <c r="H16" s="25"/>
    </row>
    <row r="17" spans="1:8" ht="104" outlineLevel="1" x14ac:dyDescent="0.35">
      <c r="A17" s="78" t="s">
        <v>14</v>
      </c>
      <c r="B17" s="79" t="s">
        <v>231</v>
      </c>
      <c r="C17" s="79" t="s">
        <v>206</v>
      </c>
      <c r="D17" s="79" t="s">
        <v>232</v>
      </c>
      <c r="E17" s="79" t="s">
        <v>206</v>
      </c>
      <c r="F17" s="80" t="s">
        <v>108</v>
      </c>
      <c r="G17" s="67"/>
      <c r="H17" s="25"/>
    </row>
    <row r="18" spans="1:8" ht="234" outlineLevel="1" x14ac:dyDescent="0.35">
      <c r="A18" s="78" t="s">
        <v>15</v>
      </c>
      <c r="B18" s="79" t="s">
        <v>233</v>
      </c>
      <c r="C18" s="79" t="s">
        <v>234</v>
      </c>
      <c r="D18" s="79" t="s">
        <v>235</v>
      </c>
      <c r="E18" s="79" t="s">
        <v>236</v>
      </c>
      <c r="F18" s="80" t="s">
        <v>109</v>
      </c>
      <c r="G18" s="67"/>
      <c r="H18" s="25"/>
    </row>
    <row r="19" spans="1:8" ht="39" outlineLevel="1" x14ac:dyDescent="0.35">
      <c r="A19" s="78" t="s">
        <v>16</v>
      </c>
      <c r="B19" s="79" t="s">
        <v>237</v>
      </c>
      <c r="C19" s="79" t="s">
        <v>206</v>
      </c>
      <c r="D19" s="79" t="s">
        <v>206</v>
      </c>
      <c r="E19" s="79" t="s">
        <v>206</v>
      </c>
      <c r="F19" s="80" t="s">
        <v>109</v>
      </c>
      <c r="G19" s="67"/>
      <c r="H19" s="25"/>
    </row>
    <row r="20" spans="1:8" ht="39" outlineLevel="1" x14ac:dyDescent="0.35">
      <c r="A20" s="78" t="s">
        <v>17</v>
      </c>
      <c r="B20" s="79" t="s">
        <v>238</v>
      </c>
      <c r="C20" s="79" t="s">
        <v>206</v>
      </c>
      <c r="D20" s="79" t="s">
        <v>206</v>
      </c>
      <c r="E20" s="79" t="s">
        <v>206</v>
      </c>
      <c r="F20" s="80" t="s">
        <v>109</v>
      </c>
      <c r="G20" s="67"/>
      <c r="H20" s="25"/>
    </row>
    <row r="21" spans="1:8" ht="52" outlineLevel="1" x14ac:dyDescent="0.35">
      <c r="A21" s="78" t="s">
        <v>18</v>
      </c>
      <c r="B21" s="79" t="s">
        <v>179</v>
      </c>
      <c r="C21" s="79" t="s">
        <v>239</v>
      </c>
      <c r="D21" s="79" t="s">
        <v>206</v>
      </c>
      <c r="E21" s="79" t="s">
        <v>206</v>
      </c>
      <c r="F21" s="80" t="s">
        <v>110</v>
      </c>
      <c r="G21" s="67"/>
      <c r="H21" s="25"/>
    </row>
    <row r="22" spans="1:8" ht="52" outlineLevel="1" x14ac:dyDescent="0.35">
      <c r="A22" s="81" t="s">
        <v>19</v>
      </c>
      <c r="B22" s="82" t="s">
        <v>180</v>
      </c>
      <c r="C22" s="82" t="s">
        <v>239</v>
      </c>
      <c r="D22" s="82" t="s">
        <v>206</v>
      </c>
      <c r="E22" s="82" t="s">
        <v>206</v>
      </c>
      <c r="F22" s="83" t="s">
        <v>110</v>
      </c>
      <c r="G22" s="68"/>
      <c r="H22" s="26"/>
    </row>
    <row r="23" spans="1:8" s="90" customFormat="1" ht="16" customHeight="1" x14ac:dyDescent="0.35">
      <c r="A23" s="74" t="s">
        <v>181</v>
      </c>
      <c r="B23" s="75"/>
      <c r="C23" s="75"/>
      <c r="D23" s="75"/>
      <c r="E23" s="75"/>
      <c r="F23" s="75"/>
      <c r="G23" s="88"/>
      <c r="H23" s="89"/>
    </row>
    <row r="24" spans="1:8" ht="169" outlineLevel="1" x14ac:dyDescent="0.35">
      <c r="A24" s="78" t="s">
        <v>20</v>
      </c>
      <c r="B24" s="79" t="s">
        <v>240</v>
      </c>
      <c r="C24" s="79" t="s">
        <v>241</v>
      </c>
      <c r="D24" s="79" t="s">
        <v>242</v>
      </c>
      <c r="E24" s="79" t="s">
        <v>243</v>
      </c>
      <c r="F24" s="80" t="s">
        <v>111</v>
      </c>
      <c r="G24" s="67"/>
      <c r="H24" s="25"/>
    </row>
    <row r="25" spans="1:8" ht="26" outlineLevel="1" x14ac:dyDescent="0.35">
      <c r="A25" s="81" t="s">
        <v>21</v>
      </c>
      <c r="B25" s="82" t="s">
        <v>244</v>
      </c>
      <c r="C25" s="82" t="s">
        <v>206</v>
      </c>
      <c r="D25" s="82" t="s">
        <v>206</v>
      </c>
      <c r="E25" s="82" t="s">
        <v>206</v>
      </c>
      <c r="F25" s="83" t="s">
        <v>111</v>
      </c>
      <c r="G25" s="68"/>
      <c r="H25" s="26"/>
    </row>
    <row r="26" spans="1:8" ht="403" outlineLevel="1" x14ac:dyDescent="0.35">
      <c r="A26" s="78" t="s">
        <v>22</v>
      </c>
      <c r="B26" s="79" t="s">
        <v>245</v>
      </c>
      <c r="C26" s="79" t="s">
        <v>246</v>
      </c>
      <c r="D26" s="79" t="s">
        <v>247</v>
      </c>
      <c r="E26" s="79" t="s">
        <v>248</v>
      </c>
      <c r="F26" s="80" t="s">
        <v>112</v>
      </c>
      <c r="G26" s="67"/>
      <c r="H26" s="25"/>
    </row>
    <row r="27" spans="1:8" ht="143" outlineLevel="1" x14ac:dyDescent="0.35">
      <c r="A27" s="78" t="s">
        <v>23</v>
      </c>
      <c r="B27" s="79" t="s">
        <v>249</v>
      </c>
      <c r="C27" s="79" t="s">
        <v>206</v>
      </c>
      <c r="D27" s="79" t="s">
        <v>250</v>
      </c>
      <c r="E27" s="79" t="s">
        <v>251</v>
      </c>
      <c r="F27" s="80" t="s">
        <v>113</v>
      </c>
      <c r="G27" s="67"/>
      <c r="H27" s="25"/>
    </row>
    <row r="28" spans="1:8" ht="39" outlineLevel="1" x14ac:dyDescent="0.35">
      <c r="A28" s="78" t="s">
        <v>24</v>
      </c>
      <c r="B28" s="79" t="s">
        <v>252</v>
      </c>
      <c r="C28" s="79" t="s">
        <v>206</v>
      </c>
      <c r="D28" s="79" t="s">
        <v>206</v>
      </c>
      <c r="E28" s="79" t="s">
        <v>206</v>
      </c>
      <c r="F28" s="80" t="s">
        <v>113</v>
      </c>
      <c r="G28" s="67"/>
      <c r="H28" s="25"/>
    </row>
    <row r="29" spans="1:8" s="90" customFormat="1" ht="16" customHeight="1" x14ac:dyDescent="0.35">
      <c r="A29" s="74" t="s">
        <v>182</v>
      </c>
      <c r="B29" s="75"/>
      <c r="C29" s="75"/>
      <c r="D29" s="75"/>
      <c r="E29" s="75"/>
      <c r="F29" s="75"/>
      <c r="G29" s="88"/>
      <c r="H29" s="89"/>
    </row>
    <row r="30" spans="1:8" ht="221" outlineLevel="1" x14ac:dyDescent="0.35">
      <c r="A30" s="78" t="s">
        <v>121</v>
      </c>
      <c r="B30" s="79" t="s">
        <v>253</v>
      </c>
      <c r="C30" s="79" t="s">
        <v>254</v>
      </c>
      <c r="D30" s="79" t="s">
        <v>255</v>
      </c>
      <c r="E30" s="91" t="s">
        <v>206</v>
      </c>
      <c r="F30" s="80" t="s">
        <v>256</v>
      </c>
      <c r="G30" s="67"/>
      <c r="H30" s="25"/>
    </row>
    <row r="31" spans="1:8" ht="130" outlineLevel="1" x14ac:dyDescent="0.35">
      <c r="A31" s="78" t="s">
        <v>122</v>
      </c>
      <c r="B31" s="79" t="s">
        <v>257</v>
      </c>
      <c r="C31" s="79" t="s">
        <v>258</v>
      </c>
      <c r="D31" s="79" t="s">
        <v>259</v>
      </c>
      <c r="E31" s="91" t="s">
        <v>206</v>
      </c>
      <c r="F31" s="92" t="s">
        <v>260</v>
      </c>
      <c r="G31" s="67"/>
      <c r="H31" s="25"/>
    </row>
    <row r="32" spans="1:8" ht="65" outlineLevel="1" x14ac:dyDescent="0.35">
      <c r="A32" s="78" t="s">
        <v>123</v>
      </c>
      <c r="B32" s="79" t="s">
        <v>261</v>
      </c>
      <c r="C32" s="79" t="s">
        <v>206</v>
      </c>
      <c r="D32" s="79" t="s">
        <v>262</v>
      </c>
      <c r="E32" s="79" t="s">
        <v>206</v>
      </c>
      <c r="F32" s="92" t="s">
        <v>260</v>
      </c>
      <c r="G32" s="67"/>
      <c r="H32" s="25"/>
    </row>
    <row r="33" spans="1:8" ht="325" outlineLevel="1" x14ac:dyDescent="0.35">
      <c r="A33" s="81" t="s">
        <v>124</v>
      </c>
      <c r="B33" s="82" t="s">
        <v>263</v>
      </c>
      <c r="C33" s="82" t="s">
        <v>206</v>
      </c>
      <c r="D33" s="82" t="s">
        <v>206</v>
      </c>
      <c r="E33" s="82" t="s">
        <v>206</v>
      </c>
      <c r="F33" s="83" t="s">
        <v>260</v>
      </c>
      <c r="G33" s="68"/>
      <c r="H33" s="26"/>
    </row>
    <row r="34" spans="1:8" ht="260" outlineLevel="1" x14ac:dyDescent="0.35">
      <c r="A34" s="78" t="s">
        <v>125</v>
      </c>
      <c r="B34" s="79" t="s">
        <v>264</v>
      </c>
      <c r="C34" s="79" t="s">
        <v>265</v>
      </c>
      <c r="D34" s="79" t="s">
        <v>266</v>
      </c>
      <c r="E34" s="79" t="s">
        <v>206</v>
      </c>
      <c r="F34" s="80" t="s">
        <v>147</v>
      </c>
      <c r="G34" s="67"/>
      <c r="H34" s="25"/>
    </row>
    <row r="35" spans="1:8" ht="39" outlineLevel="1" x14ac:dyDescent="0.35">
      <c r="A35" s="81" t="s">
        <v>126</v>
      </c>
      <c r="B35" s="82" t="s">
        <v>267</v>
      </c>
      <c r="C35" s="82" t="s">
        <v>206</v>
      </c>
      <c r="D35" s="82" t="s">
        <v>206</v>
      </c>
      <c r="E35" s="82" t="s">
        <v>206</v>
      </c>
      <c r="F35" s="83" t="s">
        <v>133</v>
      </c>
      <c r="G35" s="68"/>
      <c r="H35" s="26"/>
    </row>
    <row r="36" spans="1:8" ht="117" outlineLevel="1" x14ac:dyDescent="0.35">
      <c r="A36" s="81" t="s">
        <v>127</v>
      </c>
      <c r="B36" s="82" t="s">
        <v>268</v>
      </c>
      <c r="C36" s="82" t="s">
        <v>206</v>
      </c>
      <c r="D36" s="82" t="s">
        <v>206</v>
      </c>
      <c r="E36" s="82" t="s">
        <v>206</v>
      </c>
      <c r="F36" s="83" t="s">
        <v>134</v>
      </c>
      <c r="G36" s="68"/>
      <c r="H36" s="26"/>
    </row>
    <row r="37" spans="1:8" ht="52" outlineLevel="1" x14ac:dyDescent="0.35">
      <c r="A37" s="78" t="s">
        <v>128</v>
      </c>
      <c r="B37" s="79" t="s">
        <v>269</v>
      </c>
      <c r="C37" s="79" t="s">
        <v>206</v>
      </c>
      <c r="D37" s="79" t="s">
        <v>206</v>
      </c>
      <c r="E37" s="79" t="s">
        <v>206</v>
      </c>
      <c r="F37" s="80" t="s">
        <v>131</v>
      </c>
      <c r="G37" s="67"/>
      <c r="H37" s="25"/>
    </row>
    <row r="38" spans="1:8" ht="104" outlineLevel="1" x14ac:dyDescent="0.35">
      <c r="A38" s="78" t="s">
        <v>129</v>
      </c>
      <c r="B38" s="79" t="s">
        <v>270</v>
      </c>
      <c r="C38" s="79" t="s">
        <v>206</v>
      </c>
      <c r="D38" s="79" t="s">
        <v>271</v>
      </c>
      <c r="E38" s="79" t="s">
        <v>206</v>
      </c>
      <c r="F38" s="80" t="s">
        <v>132</v>
      </c>
      <c r="G38" s="67"/>
      <c r="H38" s="25"/>
    </row>
    <row r="39" spans="1:8" ht="91" outlineLevel="1" x14ac:dyDescent="0.35">
      <c r="A39" s="78" t="s">
        <v>130</v>
      </c>
      <c r="B39" s="79" t="s">
        <v>272</v>
      </c>
      <c r="C39" s="79" t="s">
        <v>206</v>
      </c>
      <c r="D39" s="79" t="s">
        <v>273</v>
      </c>
      <c r="E39" s="79" t="s">
        <v>274</v>
      </c>
      <c r="F39" s="80" t="s">
        <v>132</v>
      </c>
      <c r="G39" s="67"/>
      <c r="H39" s="25"/>
    </row>
    <row r="40" spans="1:8" s="90" customFormat="1" ht="16" customHeight="1" x14ac:dyDescent="0.35">
      <c r="A40" s="74" t="s">
        <v>183</v>
      </c>
      <c r="B40" s="75"/>
      <c r="C40" s="75"/>
      <c r="D40" s="75"/>
      <c r="E40" s="75"/>
      <c r="F40" s="75"/>
      <c r="G40" s="88"/>
      <c r="H40" s="89"/>
    </row>
    <row r="41" spans="1:8" ht="65" outlineLevel="1" x14ac:dyDescent="0.35">
      <c r="A41" s="78" t="s">
        <v>25</v>
      </c>
      <c r="B41" s="79" t="s">
        <v>275</v>
      </c>
      <c r="C41" s="79" t="s">
        <v>276</v>
      </c>
      <c r="D41" s="79" t="s">
        <v>206</v>
      </c>
      <c r="E41" s="79" t="s">
        <v>277</v>
      </c>
      <c r="F41" s="80" t="s">
        <v>135</v>
      </c>
      <c r="G41" s="67"/>
      <c r="H41" s="25"/>
    </row>
    <row r="42" spans="1:8" ht="299" outlineLevel="1" x14ac:dyDescent="0.35">
      <c r="A42" s="78" t="s">
        <v>27</v>
      </c>
      <c r="B42" s="79" t="s">
        <v>278</v>
      </c>
      <c r="C42" s="79" t="s">
        <v>206</v>
      </c>
      <c r="D42" s="79" t="s">
        <v>279</v>
      </c>
      <c r="E42" s="79" t="s">
        <v>206</v>
      </c>
      <c r="F42" s="80" t="s">
        <v>135</v>
      </c>
      <c r="G42" s="67"/>
      <c r="H42" s="25"/>
    </row>
    <row r="43" spans="1:8" ht="143" outlineLevel="1" x14ac:dyDescent="0.35">
      <c r="A43" s="78" t="s">
        <v>28</v>
      </c>
      <c r="B43" s="79" t="s">
        <v>280</v>
      </c>
      <c r="C43" s="79" t="s">
        <v>206</v>
      </c>
      <c r="D43" s="79" t="s">
        <v>281</v>
      </c>
      <c r="E43" s="79" t="s">
        <v>206</v>
      </c>
      <c r="F43" s="80" t="s">
        <v>136</v>
      </c>
      <c r="G43" s="67"/>
      <c r="H43" s="25"/>
    </row>
    <row r="44" spans="1:8" ht="143" outlineLevel="1" x14ac:dyDescent="0.35">
      <c r="A44" s="78" t="s">
        <v>29</v>
      </c>
      <c r="B44" s="79" t="s">
        <v>26</v>
      </c>
      <c r="C44" s="79" t="s">
        <v>282</v>
      </c>
      <c r="D44" s="79" t="s">
        <v>206</v>
      </c>
      <c r="E44" s="79" t="s">
        <v>206</v>
      </c>
      <c r="F44" s="80" t="s">
        <v>135</v>
      </c>
      <c r="G44" s="67"/>
      <c r="H44" s="25"/>
    </row>
    <row r="45" spans="1:8" ht="117" outlineLevel="1" x14ac:dyDescent="0.35">
      <c r="A45" s="78" t="s">
        <v>30</v>
      </c>
      <c r="B45" s="79" t="s">
        <v>283</v>
      </c>
      <c r="C45" s="79" t="s">
        <v>206</v>
      </c>
      <c r="D45" s="79" t="s">
        <v>284</v>
      </c>
      <c r="E45" s="79" t="s">
        <v>206</v>
      </c>
      <c r="F45" s="80" t="s">
        <v>135</v>
      </c>
      <c r="G45" s="67"/>
      <c r="H45" s="25"/>
    </row>
    <row r="46" spans="1:8" ht="39" outlineLevel="1" x14ac:dyDescent="0.35">
      <c r="A46" s="78" t="s">
        <v>31</v>
      </c>
      <c r="B46" s="79" t="s">
        <v>285</v>
      </c>
      <c r="C46" s="79" t="s">
        <v>206</v>
      </c>
      <c r="D46" s="79" t="s">
        <v>206</v>
      </c>
      <c r="E46" s="79" t="s">
        <v>206</v>
      </c>
      <c r="F46" s="80" t="s">
        <v>137</v>
      </c>
      <c r="G46" s="67"/>
      <c r="H46" s="25"/>
    </row>
    <row r="47" spans="1:8" ht="247" outlineLevel="1" x14ac:dyDescent="0.35">
      <c r="A47" s="78" t="s">
        <v>32</v>
      </c>
      <c r="B47" s="79" t="s">
        <v>286</v>
      </c>
      <c r="C47" s="79" t="s">
        <v>206</v>
      </c>
      <c r="D47" s="79" t="s">
        <v>287</v>
      </c>
      <c r="E47" s="79" t="s">
        <v>206</v>
      </c>
      <c r="F47" s="80" t="s">
        <v>138</v>
      </c>
      <c r="G47" s="67"/>
      <c r="H47" s="25"/>
    </row>
    <row r="48" spans="1:8" ht="78" outlineLevel="1" x14ac:dyDescent="0.35">
      <c r="A48" s="78" t="s">
        <v>33</v>
      </c>
      <c r="B48" s="79" t="s">
        <v>288</v>
      </c>
      <c r="C48" s="79" t="s">
        <v>206</v>
      </c>
      <c r="D48" s="79" t="s">
        <v>206</v>
      </c>
      <c r="E48" s="79" t="s">
        <v>206</v>
      </c>
      <c r="F48" s="80" t="s">
        <v>139</v>
      </c>
      <c r="G48" s="67"/>
      <c r="H48" s="25"/>
    </row>
    <row r="49" spans="1:8" ht="247" outlineLevel="1" x14ac:dyDescent="0.35">
      <c r="A49" s="81" t="s">
        <v>34</v>
      </c>
      <c r="B49" s="82" t="s">
        <v>289</v>
      </c>
      <c r="C49" s="82" t="s">
        <v>290</v>
      </c>
      <c r="D49" s="82" t="s">
        <v>206</v>
      </c>
      <c r="E49" s="82" t="s">
        <v>206</v>
      </c>
      <c r="F49" s="83" t="s">
        <v>291</v>
      </c>
      <c r="G49" s="68"/>
      <c r="H49" s="26"/>
    </row>
    <row r="50" spans="1:8" ht="143" outlineLevel="1" x14ac:dyDescent="0.35">
      <c r="A50" s="78" t="s">
        <v>35</v>
      </c>
      <c r="B50" s="79" t="s">
        <v>292</v>
      </c>
      <c r="C50" s="79" t="s">
        <v>206</v>
      </c>
      <c r="D50" s="79" t="s">
        <v>293</v>
      </c>
      <c r="E50" s="79" t="s">
        <v>206</v>
      </c>
      <c r="F50" s="80" t="s">
        <v>140</v>
      </c>
      <c r="G50" s="67"/>
      <c r="H50" s="25"/>
    </row>
    <row r="51" spans="1:8" ht="78" outlineLevel="1" x14ac:dyDescent="0.35">
      <c r="A51" s="81" t="s">
        <v>36</v>
      </c>
      <c r="B51" s="82" t="s">
        <v>184</v>
      </c>
      <c r="C51" s="82"/>
      <c r="D51" s="82"/>
      <c r="E51" s="82"/>
      <c r="F51" s="83" t="s">
        <v>143</v>
      </c>
      <c r="G51" s="68"/>
      <c r="H51" s="26"/>
    </row>
    <row r="52" spans="1:8" ht="351" outlineLevel="1" x14ac:dyDescent="0.35">
      <c r="A52" s="78" t="s">
        <v>37</v>
      </c>
      <c r="B52" s="79" t="s">
        <v>294</v>
      </c>
      <c r="C52" s="79" t="s">
        <v>206</v>
      </c>
      <c r="D52" s="79" t="s">
        <v>295</v>
      </c>
      <c r="E52" s="79" t="s">
        <v>206</v>
      </c>
      <c r="F52" s="80" t="s">
        <v>141</v>
      </c>
      <c r="G52" s="67"/>
      <c r="H52" s="25"/>
    </row>
    <row r="53" spans="1:8" ht="91" outlineLevel="1" x14ac:dyDescent="0.35">
      <c r="A53" s="78" t="s">
        <v>38</v>
      </c>
      <c r="B53" s="79" t="s">
        <v>296</v>
      </c>
      <c r="C53" s="79" t="s">
        <v>206</v>
      </c>
      <c r="D53" s="79" t="s">
        <v>297</v>
      </c>
      <c r="E53" s="79" t="s">
        <v>206</v>
      </c>
      <c r="F53" s="80" t="s">
        <v>142</v>
      </c>
      <c r="G53" s="67"/>
      <c r="H53" s="25"/>
    </row>
    <row r="54" spans="1:8" ht="52" outlineLevel="1" x14ac:dyDescent="0.35">
      <c r="A54" s="78" t="s">
        <v>39</v>
      </c>
      <c r="B54" s="79" t="s">
        <v>185</v>
      </c>
      <c r="C54" s="79" t="s">
        <v>206</v>
      </c>
      <c r="D54" s="79" t="s">
        <v>298</v>
      </c>
      <c r="E54" s="79" t="s">
        <v>206</v>
      </c>
      <c r="F54" s="80" t="s">
        <v>141</v>
      </c>
      <c r="G54" s="67"/>
      <c r="H54" s="25"/>
    </row>
    <row r="55" spans="1:8" ht="91" outlineLevel="1" x14ac:dyDescent="0.35">
      <c r="A55" s="93" t="s">
        <v>40</v>
      </c>
      <c r="B55" s="79" t="s">
        <v>299</v>
      </c>
      <c r="C55" s="79" t="s">
        <v>206</v>
      </c>
      <c r="D55" s="79" t="s">
        <v>300</v>
      </c>
      <c r="E55" s="79" t="s">
        <v>206</v>
      </c>
      <c r="F55" s="94" t="s">
        <v>301</v>
      </c>
      <c r="G55" s="67"/>
      <c r="H55" s="25"/>
    </row>
    <row r="56" spans="1:8" ht="260" outlineLevel="1" x14ac:dyDescent="0.35">
      <c r="A56" s="81" t="s">
        <v>41</v>
      </c>
      <c r="B56" s="82" t="s">
        <v>302</v>
      </c>
      <c r="C56" s="82" t="s">
        <v>303</v>
      </c>
      <c r="D56" s="82" t="s">
        <v>206</v>
      </c>
      <c r="E56" s="82" t="s">
        <v>206</v>
      </c>
      <c r="F56" s="83" t="s">
        <v>144</v>
      </c>
      <c r="G56" s="68"/>
      <c r="H56" s="26"/>
    </row>
    <row r="57" spans="1:8" s="90" customFormat="1" ht="16" customHeight="1" x14ac:dyDescent="0.35">
      <c r="A57" s="74" t="s">
        <v>186</v>
      </c>
      <c r="B57" s="75"/>
      <c r="C57" s="75"/>
      <c r="D57" s="75"/>
      <c r="E57" s="75"/>
      <c r="F57" s="75"/>
      <c r="G57" s="88"/>
      <c r="H57" s="89"/>
    </row>
    <row r="58" spans="1:8" ht="260" outlineLevel="1" x14ac:dyDescent="0.35">
      <c r="A58" s="78" t="s">
        <v>42</v>
      </c>
      <c r="B58" s="95" t="s">
        <v>306</v>
      </c>
      <c r="C58" s="79" t="s">
        <v>307</v>
      </c>
      <c r="D58" s="79" t="s">
        <v>308</v>
      </c>
      <c r="E58" s="79" t="s">
        <v>309</v>
      </c>
      <c r="F58" s="80" t="s">
        <v>148</v>
      </c>
      <c r="G58" s="67"/>
      <c r="H58" s="25"/>
    </row>
    <row r="59" spans="1:8" ht="117" outlineLevel="1" x14ac:dyDescent="0.35">
      <c r="A59" s="78" t="s">
        <v>43</v>
      </c>
      <c r="B59" s="79" t="s">
        <v>310</v>
      </c>
      <c r="C59" s="79" t="s">
        <v>206</v>
      </c>
      <c r="D59" s="79" t="s">
        <v>311</v>
      </c>
      <c r="E59" s="79" t="s">
        <v>206</v>
      </c>
      <c r="F59" s="80" t="s">
        <v>148</v>
      </c>
      <c r="G59" s="67"/>
      <c r="H59" s="25"/>
    </row>
    <row r="60" spans="1:8" ht="65" outlineLevel="1" x14ac:dyDescent="0.35">
      <c r="A60" s="78" t="s">
        <v>44</v>
      </c>
      <c r="B60" s="79" t="s">
        <v>312</v>
      </c>
      <c r="C60" s="79" t="s">
        <v>206</v>
      </c>
      <c r="D60" s="79" t="s">
        <v>206</v>
      </c>
      <c r="E60" s="79" t="s">
        <v>206</v>
      </c>
      <c r="F60" s="92" t="s">
        <v>148</v>
      </c>
      <c r="G60" s="67"/>
      <c r="H60" s="25"/>
    </row>
    <row r="61" spans="1:8" ht="104" outlineLevel="1" x14ac:dyDescent="0.35">
      <c r="A61" s="78" t="s">
        <v>45</v>
      </c>
      <c r="B61" s="79" t="s">
        <v>313</v>
      </c>
      <c r="C61" s="79" t="s">
        <v>206</v>
      </c>
      <c r="D61" s="79" t="s">
        <v>206</v>
      </c>
      <c r="E61" s="79" t="s">
        <v>206</v>
      </c>
      <c r="F61" s="80" t="s">
        <v>314</v>
      </c>
      <c r="G61" s="67"/>
      <c r="H61" s="25"/>
    </row>
    <row r="62" spans="1:8" ht="78" outlineLevel="1" x14ac:dyDescent="0.35">
      <c r="A62" s="81" t="s">
        <v>46</v>
      </c>
      <c r="B62" s="82" t="s">
        <v>315</v>
      </c>
      <c r="C62" s="82" t="s">
        <v>206</v>
      </c>
      <c r="D62" s="82" t="s">
        <v>206</v>
      </c>
      <c r="E62" s="82" t="s">
        <v>206</v>
      </c>
      <c r="F62" s="83" t="s">
        <v>316</v>
      </c>
      <c r="G62" s="68"/>
      <c r="H62" s="26"/>
    </row>
    <row r="63" spans="1:8" ht="65" outlineLevel="1" x14ac:dyDescent="0.35">
      <c r="A63" s="78" t="s">
        <v>47</v>
      </c>
      <c r="B63" s="79" t="s">
        <v>317</v>
      </c>
      <c r="C63" s="79" t="s">
        <v>206</v>
      </c>
      <c r="D63" s="79" t="s">
        <v>206</v>
      </c>
      <c r="E63" s="79" t="s">
        <v>206</v>
      </c>
      <c r="F63" s="79" t="s">
        <v>148</v>
      </c>
      <c r="G63" s="67"/>
      <c r="H63" s="25"/>
    </row>
    <row r="64" spans="1:8" ht="195" outlineLevel="1" x14ac:dyDescent="0.35">
      <c r="A64" s="78" t="s">
        <v>48</v>
      </c>
      <c r="B64" s="79" t="s">
        <v>318</v>
      </c>
      <c r="C64" s="79" t="s">
        <v>319</v>
      </c>
      <c r="D64" s="79" t="s">
        <v>320</v>
      </c>
      <c r="E64" s="79" t="s">
        <v>321</v>
      </c>
      <c r="F64" s="80" t="s">
        <v>117</v>
      </c>
      <c r="G64" s="67"/>
      <c r="H64" s="25"/>
    </row>
    <row r="65" spans="1:8" ht="26" outlineLevel="1" x14ac:dyDescent="0.35">
      <c r="A65" s="81" t="s">
        <v>49</v>
      </c>
      <c r="B65" s="82" t="s">
        <v>322</v>
      </c>
      <c r="C65" s="82" t="s">
        <v>206</v>
      </c>
      <c r="D65" s="82" t="s">
        <v>206</v>
      </c>
      <c r="E65" s="82" t="s">
        <v>206</v>
      </c>
      <c r="F65" s="83" t="s">
        <v>117</v>
      </c>
      <c r="G65" s="68"/>
      <c r="H65" s="26"/>
    </row>
    <row r="66" spans="1:8" ht="65" outlineLevel="1" x14ac:dyDescent="0.35">
      <c r="A66" s="81" t="s">
        <v>304</v>
      </c>
      <c r="B66" s="96" t="s">
        <v>323</v>
      </c>
      <c r="C66" s="82" t="s">
        <v>206</v>
      </c>
      <c r="D66" s="96" t="s">
        <v>324</v>
      </c>
      <c r="E66" s="82" t="s">
        <v>206</v>
      </c>
      <c r="F66" s="83" t="s">
        <v>118</v>
      </c>
      <c r="G66" s="68"/>
      <c r="H66" s="26"/>
    </row>
    <row r="67" spans="1:8" ht="273" outlineLevel="1" x14ac:dyDescent="0.35">
      <c r="A67" s="81" t="s">
        <v>305</v>
      </c>
      <c r="B67" s="82" t="s">
        <v>325</v>
      </c>
      <c r="C67" s="82" t="s">
        <v>206</v>
      </c>
      <c r="D67" s="82" t="s">
        <v>326</v>
      </c>
      <c r="E67" s="82" t="s">
        <v>206</v>
      </c>
      <c r="F67" s="83" t="s">
        <v>118</v>
      </c>
      <c r="G67" s="68"/>
      <c r="H67" s="26"/>
    </row>
    <row r="68" spans="1:8" s="90" customFormat="1" ht="16" customHeight="1" x14ac:dyDescent="0.35">
      <c r="A68" s="74" t="s">
        <v>187</v>
      </c>
      <c r="B68" s="75"/>
      <c r="C68" s="75"/>
      <c r="D68" s="75"/>
      <c r="E68" s="75"/>
      <c r="F68" s="75"/>
      <c r="G68" s="88"/>
      <c r="H68" s="89"/>
    </row>
    <row r="69" spans="1:8" ht="273" outlineLevel="1" x14ac:dyDescent="0.35">
      <c r="A69" s="78" t="s">
        <v>50</v>
      </c>
      <c r="B69" s="79" t="s">
        <v>327</v>
      </c>
      <c r="C69" s="79" t="s">
        <v>328</v>
      </c>
      <c r="D69" s="79" t="s">
        <v>329</v>
      </c>
      <c r="E69" s="79" t="s">
        <v>206</v>
      </c>
      <c r="F69" s="80" t="s">
        <v>116</v>
      </c>
      <c r="G69" s="67"/>
      <c r="H69" s="25"/>
    </row>
    <row r="70" spans="1:8" ht="52" outlineLevel="1" x14ac:dyDescent="0.35">
      <c r="A70" s="81" t="s">
        <v>51</v>
      </c>
      <c r="B70" s="82" t="s">
        <v>330</v>
      </c>
      <c r="C70" s="82" t="s">
        <v>206</v>
      </c>
      <c r="D70" s="82" t="s">
        <v>331</v>
      </c>
      <c r="E70" s="82" t="s">
        <v>206</v>
      </c>
      <c r="F70" s="83" t="s">
        <v>119</v>
      </c>
      <c r="G70" s="68"/>
      <c r="H70" s="26"/>
    </row>
    <row r="71" spans="1:8" ht="221" outlineLevel="1" x14ac:dyDescent="0.35">
      <c r="A71" s="81" t="s">
        <v>52</v>
      </c>
      <c r="B71" s="82" t="s">
        <v>332</v>
      </c>
      <c r="C71" s="82" t="s">
        <v>206</v>
      </c>
      <c r="D71" s="82" t="s">
        <v>333</v>
      </c>
      <c r="E71" s="82" t="s">
        <v>206</v>
      </c>
      <c r="F71" s="83" t="s">
        <v>116</v>
      </c>
      <c r="G71" s="68"/>
      <c r="H71" s="26"/>
    </row>
    <row r="72" spans="1:8" ht="156" outlineLevel="1" x14ac:dyDescent="0.35">
      <c r="A72" s="81" t="s">
        <v>53</v>
      </c>
      <c r="B72" s="82" t="s">
        <v>334</v>
      </c>
      <c r="C72" s="82" t="s">
        <v>206</v>
      </c>
      <c r="D72" s="82" t="s">
        <v>206</v>
      </c>
      <c r="E72" s="82" t="s">
        <v>206</v>
      </c>
      <c r="F72" s="83" t="s">
        <v>120</v>
      </c>
      <c r="G72" s="68"/>
      <c r="H72" s="26"/>
    </row>
    <row r="73" spans="1:8" s="90" customFormat="1" ht="16" customHeight="1" x14ac:dyDescent="0.35">
      <c r="A73" s="74" t="s">
        <v>188</v>
      </c>
      <c r="B73" s="75"/>
      <c r="C73" s="75"/>
      <c r="D73" s="75"/>
      <c r="E73" s="75"/>
      <c r="F73" s="75"/>
      <c r="G73" s="88"/>
      <c r="H73" s="89"/>
    </row>
    <row r="74" spans="1:8" ht="130" outlineLevel="1" x14ac:dyDescent="0.35">
      <c r="A74" s="78" t="s">
        <v>54</v>
      </c>
      <c r="B74" s="79" t="s">
        <v>335</v>
      </c>
      <c r="C74" s="79" t="s">
        <v>336</v>
      </c>
      <c r="D74" s="79" t="s">
        <v>337</v>
      </c>
      <c r="E74" s="79" t="s">
        <v>206</v>
      </c>
      <c r="F74" s="80" t="s">
        <v>114</v>
      </c>
      <c r="G74" s="67"/>
      <c r="H74" s="25"/>
    </row>
    <row r="75" spans="1:8" ht="65" outlineLevel="1" x14ac:dyDescent="0.35">
      <c r="A75" s="78" t="s">
        <v>56</v>
      </c>
      <c r="B75" s="79" t="s">
        <v>338</v>
      </c>
      <c r="C75" s="79" t="s">
        <v>206</v>
      </c>
      <c r="D75" s="79" t="s">
        <v>339</v>
      </c>
      <c r="E75" s="79" t="s">
        <v>206</v>
      </c>
      <c r="F75" s="80" t="s">
        <v>115</v>
      </c>
      <c r="G75" s="67"/>
      <c r="H75" s="25"/>
    </row>
    <row r="76" spans="1:8" ht="39" outlineLevel="1" x14ac:dyDescent="0.35">
      <c r="A76" s="81" t="s">
        <v>57</v>
      </c>
      <c r="B76" s="82" t="s">
        <v>340</v>
      </c>
      <c r="C76" s="82" t="s">
        <v>206</v>
      </c>
      <c r="D76" s="82" t="s">
        <v>206</v>
      </c>
      <c r="E76" s="82" t="s">
        <v>206</v>
      </c>
      <c r="F76" s="83" t="s">
        <v>114</v>
      </c>
      <c r="G76" s="68"/>
      <c r="H76" s="26"/>
    </row>
    <row r="77" spans="1:8" ht="91" outlineLevel="1" x14ac:dyDescent="0.35">
      <c r="A77" s="81" t="s">
        <v>58</v>
      </c>
      <c r="B77" s="82" t="s">
        <v>55</v>
      </c>
      <c r="C77" s="82" t="s">
        <v>206</v>
      </c>
      <c r="D77" s="82" t="s">
        <v>341</v>
      </c>
      <c r="E77" s="82" t="s">
        <v>206</v>
      </c>
      <c r="F77" s="83" t="s">
        <v>114</v>
      </c>
      <c r="G77" s="68"/>
      <c r="H77" s="26"/>
    </row>
    <row r="78" spans="1:8" ht="169" outlineLevel="1" x14ac:dyDescent="0.35">
      <c r="A78" s="81" t="s">
        <v>59</v>
      </c>
      <c r="B78" s="82" t="s">
        <v>342</v>
      </c>
      <c r="C78" s="82" t="s">
        <v>206</v>
      </c>
      <c r="D78" s="82" t="s">
        <v>206</v>
      </c>
      <c r="E78" s="82" t="s">
        <v>206</v>
      </c>
      <c r="F78" s="83" t="s">
        <v>114</v>
      </c>
      <c r="G78" s="68"/>
      <c r="H78" s="26"/>
    </row>
    <row r="79" spans="1:8" ht="65" outlineLevel="1" x14ac:dyDescent="0.35">
      <c r="A79" s="93" t="s">
        <v>60</v>
      </c>
      <c r="B79" s="79" t="s">
        <v>343</v>
      </c>
      <c r="C79" s="79" t="s">
        <v>206</v>
      </c>
      <c r="D79" s="79" t="s">
        <v>206</v>
      </c>
      <c r="E79" s="79" t="s">
        <v>206</v>
      </c>
      <c r="F79" s="94" t="s">
        <v>114</v>
      </c>
      <c r="G79" s="67"/>
      <c r="H79" s="25"/>
    </row>
    <row r="80" spans="1:8" ht="78" outlineLevel="1" x14ac:dyDescent="0.35">
      <c r="A80" s="78" t="s">
        <v>61</v>
      </c>
      <c r="B80" s="79" t="s">
        <v>344</v>
      </c>
      <c r="C80" s="79" t="s">
        <v>345</v>
      </c>
      <c r="D80" s="79" t="s">
        <v>206</v>
      </c>
      <c r="E80" s="79" t="s">
        <v>206</v>
      </c>
      <c r="F80" s="80" t="s">
        <v>114</v>
      </c>
      <c r="G80" s="67"/>
      <c r="H80" s="25"/>
    </row>
    <row r="81" spans="1:8" ht="26" outlineLevel="1" x14ac:dyDescent="0.35">
      <c r="A81" s="81" t="s">
        <v>62</v>
      </c>
      <c r="B81" s="82" t="s">
        <v>346</v>
      </c>
      <c r="C81" s="82" t="s">
        <v>206</v>
      </c>
      <c r="D81" s="82" t="s">
        <v>206</v>
      </c>
      <c r="E81" s="82" t="s">
        <v>206</v>
      </c>
      <c r="F81" s="83" t="s">
        <v>114</v>
      </c>
      <c r="G81" s="68"/>
      <c r="H81" s="26"/>
    </row>
    <row r="82" spans="1:8" ht="104" outlineLevel="1" x14ac:dyDescent="0.35">
      <c r="A82" s="81" t="s">
        <v>63</v>
      </c>
      <c r="B82" s="82" t="s">
        <v>347</v>
      </c>
      <c r="C82" s="82" t="s">
        <v>206</v>
      </c>
      <c r="D82" s="82" t="s">
        <v>348</v>
      </c>
      <c r="E82" s="82" t="s">
        <v>206</v>
      </c>
      <c r="F82" s="83" t="s">
        <v>114</v>
      </c>
      <c r="G82" s="68"/>
      <c r="H82" s="26"/>
    </row>
    <row r="83" spans="1:8" s="90" customFormat="1" ht="16" customHeight="1" x14ac:dyDescent="0.35">
      <c r="A83" s="74" t="s">
        <v>189</v>
      </c>
      <c r="B83" s="75"/>
      <c r="C83" s="75"/>
      <c r="D83" s="75"/>
      <c r="E83" s="75"/>
      <c r="F83" s="75"/>
      <c r="G83" s="88"/>
      <c r="H83" s="89"/>
    </row>
    <row r="84" spans="1:8" ht="409.5" outlineLevel="1" x14ac:dyDescent="0.35">
      <c r="A84" s="78" t="s">
        <v>64</v>
      </c>
      <c r="B84" s="79" t="s">
        <v>349</v>
      </c>
      <c r="C84" s="79" t="s">
        <v>350</v>
      </c>
      <c r="D84" s="79" t="s">
        <v>351</v>
      </c>
      <c r="E84" s="79" t="s">
        <v>352</v>
      </c>
      <c r="F84" s="80" t="s">
        <v>145</v>
      </c>
      <c r="G84" s="67"/>
      <c r="H84" s="25"/>
    </row>
    <row r="85" spans="1:8" ht="104" outlineLevel="1" x14ac:dyDescent="0.35">
      <c r="A85" s="78" t="s">
        <v>65</v>
      </c>
      <c r="B85" s="79" t="s">
        <v>353</v>
      </c>
      <c r="C85" s="79" t="s">
        <v>206</v>
      </c>
      <c r="D85" s="79" t="s">
        <v>354</v>
      </c>
      <c r="E85" s="79" t="s">
        <v>206</v>
      </c>
      <c r="F85" s="80" t="s">
        <v>145</v>
      </c>
      <c r="G85" s="67"/>
      <c r="H85" s="25"/>
    </row>
    <row r="86" spans="1:8" ht="39" outlineLevel="1" x14ac:dyDescent="0.35">
      <c r="A86" s="81" t="s">
        <v>66</v>
      </c>
      <c r="B86" s="82" t="s">
        <v>355</v>
      </c>
      <c r="C86" s="82" t="s">
        <v>206</v>
      </c>
      <c r="D86" s="82" t="s">
        <v>206</v>
      </c>
      <c r="E86" s="82" t="s">
        <v>206</v>
      </c>
      <c r="F86" s="83" t="s">
        <v>146</v>
      </c>
      <c r="G86" s="68"/>
      <c r="H86" s="26"/>
    </row>
    <row r="87" spans="1:8" ht="39" outlineLevel="1" x14ac:dyDescent="0.35">
      <c r="A87" s="81" t="s">
        <v>67</v>
      </c>
      <c r="B87" s="82" t="s">
        <v>190</v>
      </c>
      <c r="C87" s="82" t="s">
        <v>206</v>
      </c>
      <c r="D87" s="82" t="s">
        <v>206</v>
      </c>
      <c r="E87" s="82" t="s">
        <v>206</v>
      </c>
      <c r="F87" s="83" t="s">
        <v>146</v>
      </c>
      <c r="G87" s="68"/>
      <c r="H87" s="26"/>
    </row>
  </sheetData>
  <sheetProtection algorithmName="SHA-512" hashValue="8x240QupE2GXOanT8bT2pF7MS+kGywPtxj7WNYs7oQijkNrfkj0LABsA5NLwsUu+i7R7+mM/7qgKU0l4USujgw==" saltValue="00gn244gmkGwJ5iObJq8UA==" spinCount="100000" sheet="1" formatRows="0" autoFilter="0"/>
  <autoFilter ref="A3:H87" xr:uid="{A606B016-6A7B-43C9-9974-85DEB1E838DF}"/>
  <dataValidations count="6">
    <dataValidation type="list" allowBlank="1" showInputMessage="1" showErrorMessage="1" sqref="G52:G55 G63:G64 G69 G5:G6 G11 G16:G21 G24 G30:G32 G37:G39 G41:G48 G58:G61 G79:G80 G26:G28 G34 G50 G74:G75 G84:G85" xr:uid="{E48BC74B-2567-4986-898D-5EA52D2ED114}">
      <formula1>"Yes,No"</formula1>
    </dataValidation>
    <dataValidation type="list" allowBlank="1" showInputMessage="1" showErrorMessage="1" sqref="G56 G65:G67 G7:G9 G22 G12:G15 G70:G72 G25 G35:G36 G33 G62 G76:G78 G51 G49 G81:G82 G86:G87" xr:uid="{59258691-90EB-4DF8-94B0-EC61A766404A}">
      <formula1>"Yes,No,Not applicable"</formula1>
    </dataValidation>
    <dataValidation allowBlank="1" showInputMessage="1" showErrorMessage="1" promptTitle="For Organisation Input" prompt="“Yes”: If this is implemented in your organisation_x000a_“No”: If this is not implemented in your organisation_x000a_“Not applicable”: If the measure described is not applicable" sqref="G3" xr:uid="{54F7CA09-B995-4DA7-9A01-44F14E44410D}"/>
    <dataValidation allowBlank="1" showInputMessage="1" showErrorMessage="1" promptTitle="For Organisation Input" prompt="For recommendations that are “Not Applicable”, fill in remarks to explain why this is not applicable" sqref="H3" xr:uid="{6D27143E-EB9B-408E-B010-4F415FDCA8D8}"/>
    <dataValidation allowBlank="1" showInputMessage="1" showErrorMessage="1" promptTitle="For Information" prompt="Supporting documents to be submitted to your certification body subsequently" sqref="F3" xr:uid="{A38A943A-7588-459B-B171-796D75761BC5}"/>
    <dataValidation allowBlank="1" showInputMessage="1" showErrorMessage="1" promptTitle="For Information" prompt="Requirements are denoted by the use of the word “shall” (rows in white)_x000a_Recommendations are denoted by the use of the word “should” (rows in grey)" sqref="B3:E3" xr:uid="{19D14D5A-44C9-4FE6-930D-39B1AA56D9A7}"/>
  </dataValidations>
  <printOptions horizontalCentered="1"/>
  <pageMargins left="0.23622047244094491" right="0.23622047244094491" top="0.74803149606299213" bottom="0.74803149606299213" header="0.31496062992125984" footer="0.31496062992125984"/>
  <headerFooter>
    <oddHeader>&amp;L&amp;10 Cyber Essentials mark — Self-assessment questionnaire</oddHeader>
    <oddFooter>&amp;L&amp;10Date: &amp;D&amp;C&amp;10CONFIDENTIAL&amp;R&amp;10Page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1FB38-7A3F-4892-8342-F5B4237B0EFF}">
  <sheetPr codeName="Sheet3">
    <outlinePr summaryBelow="0"/>
  </sheetPr>
  <dimension ref="A1:AO33"/>
  <sheetViews>
    <sheetView showGridLines="0" zoomScaleNormal="100" workbookViewId="0"/>
  </sheetViews>
  <sheetFormatPr defaultColWidth="0" defaultRowHeight="14.5" customHeight="1" zeroHeight="1" x14ac:dyDescent="0.35"/>
  <cols>
    <col min="1" max="1" width="4.1796875" style="62" customWidth="1"/>
    <col min="2" max="4" width="3.54296875" style="62" customWidth="1"/>
    <col min="5" max="5" width="3.54296875" style="66" customWidth="1"/>
    <col min="6" max="15" width="3.54296875" style="62" customWidth="1"/>
    <col min="16" max="38" width="3.54296875" style="63" customWidth="1"/>
    <col min="39" max="39" width="4.1796875" style="63" customWidth="1"/>
    <col min="40" max="41" width="0" style="63" hidden="1" customWidth="1"/>
    <col min="42" max="16384" width="8.7265625" style="63" hidden="1"/>
  </cols>
  <sheetData>
    <row r="1" spans="1:38" s="28" customFormat="1" ht="15.5" x14ac:dyDescent="0.35">
      <c r="A1" s="27" t="s">
        <v>191</v>
      </c>
      <c r="B1" s="27"/>
      <c r="C1" s="27"/>
      <c r="D1" s="27"/>
      <c r="E1" s="27"/>
      <c r="F1" s="27"/>
    </row>
    <row r="2" spans="1:38" s="30" customFormat="1" ht="13" x14ac:dyDescent="0.35">
      <c r="A2" s="29"/>
      <c r="B2" s="29"/>
      <c r="C2" s="29"/>
      <c r="D2" s="29"/>
      <c r="E2" s="29"/>
      <c r="F2" s="29"/>
    </row>
    <row r="3" spans="1:38" s="30" customFormat="1" ht="13" x14ac:dyDescent="0.35">
      <c r="A3" s="31" t="s">
        <v>163</v>
      </c>
      <c r="C3" s="29"/>
      <c r="E3" s="29"/>
      <c r="F3" s="29"/>
    </row>
    <row r="4" spans="1:38" s="31" customFormat="1" ht="13" x14ac:dyDescent="0.35">
      <c r="A4" s="32"/>
      <c r="C4" s="33"/>
      <c r="D4" s="34"/>
      <c r="E4" s="34"/>
    </row>
    <row r="5" spans="1:38" s="37" customFormat="1" ht="14.5" customHeight="1" x14ac:dyDescent="0.35">
      <c r="A5" s="35"/>
      <c r="B5" s="36"/>
      <c r="C5" s="36"/>
      <c r="D5" s="36"/>
      <c r="E5" s="36"/>
      <c r="F5" s="36"/>
      <c r="G5" s="36"/>
      <c r="H5" s="36"/>
      <c r="I5" s="36"/>
      <c r="J5" s="36"/>
      <c r="K5" s="36"/>
      <c r="M5" s="121" t="s">
        <v>100</v>
      </c>
      <c r="N5" s="122"/>
      <c r="O5" s="122"/>
      <c r="P5" s="122"/>
      <c r="Q5" s="122"/>
      <c r="R5" s="122"/>
      <c r="S5" s="122"/>
      <c r="T5" s="122"/>
      <c r="U5" s="122"/>
      <c r="V5" s="122"/>
      <c r="W5" s="122"/>
      <c r="X5" s="122"/>
      <c r="Y5" s="122"/>
      <c r="Z5" s="122"/>
      <c r="AA5" s="122"/>
      <c r="AB5" s="122"/>
      <c r="AC5" s="122"/>
      <c r="AD5" s="122"/>
      <c r="AE5" s="122"/>
      <c r="AF5" s="122"/>
      <c r="AG5" s="122"/>
      <c r="AH5" s="122"/>
    </row>
    <row r="6" spans="1:38" s="37" customFormat="1" ht="14.5" customHeight="1" x14ac:dyDescent="0.35">
      <c r="A6" s="35"/>
      <c r="B6" s="38"/>
      <c r="C6" s="38"/>
      <c r="D6" s="38"/>
      <c r="E6" s="38"/>
      <c r="F6" s="39"/>
      <c r="G6" s="38"/>
      <c r="H6" s="38"/>
      <c r="I6" s="38"/>
      <c r="J6" s="38"/>
      <c r="K6" s="38"/>
      <c r="L6" s="40"/>
      <c r="M6" s="130" t="s">
        <v>159</v>
      </c>
      <c r="N6" s="132"/>
      <c r="O6" s="130" t="s">
        <v>166</v>
      </c>
      <c r="P6" s="131"/>
      <c r="Q6" s="132"/>
      <c r="R6" s="130" t="s">
        <v>167</v>
      </c>
      <c r="S6" s="131"/>
      <c r="T6" s="131"/>
      <c r="U6" s="132"/>
      <c r="V6" s="130" t="s">
        <v>160</v>
      </c>
      <c r="W6" s="132"/>
      <c r="X6" s="130" t="s">
        <v>161</v>
      </c>
      <c r="Y6" s="132"/>
      <c r="Z6" s="130"/>
      <c r="AA6" s="131"/>
      <c r="AB6" s="132"/>
      <c r="AC6" s="130"/>
      <c r="AD6" s="131"/>
      <c r="AE6" s="132"/>
      <c r="AF6" s="130"/>
      <c r="AG6" s="131"/>
      <c r="AH6" s="132"/>
      <c r="AI6" s="130" t="s">
        <v>162</v>
      </c>
      <c r="AJ6" s="131"/>
      <c r="AK6" s="131"/>
      <c r="AL6" s="131"/>
    </row>
    <row r="7" spans="1:38" s="44" customFormat="1" ht="14.5" customHeight="1" x14ac:dyDescent="0.35">
      <c r="A7" s="41"/>
      <c r="B7" s="42" t="s">
        <v>94</v>
      </c>
      <c r="C7" s="43"/>
      <c r="D7" s="43"/>
      <c r="E7" s="43"/>
      <c r="F7" s="43"/>
      <c r="G7" s="43"/>
      <c r="H7" s="43"/>
      <c r="I7" s="43"/>
      <c r="J7" s="43"/>
      <c r="K7" s="43"/>
      <c r="M7" s="153">
        <f>COUNTIFS('Self-Assessment'!$A$5:$A$87,LEFT($B7,FIND(" ",$B7,1)-1)&amp;"*",'Self-Assessment'!$B$5:$B$87,"*shall*")</f>
        <v>2</v>
      </c>
      <c r="N7" s="154"/>
      <c r="O7" s="124">
        <f>COUNTIFS('Self-Assessment'!$A$5:$A$87,LEFT($B7,FIND(" ",$B7,1)-1)&amp;"*",'Self-Assessment'!$B$5:$B$87,"*shall*",'Self-Assessment'!$G$5:$G$87,"Yes")</f>
        <v>0</v>
      </c>
      <c r="P7" s="125"/>
      <c r="Q7" s="126"/>
      <c r="R7" s="124">
        <f>COUNTIFS('Self-Assessment'!$A$5:$A$87,LEFT($B7,FIND(" ",$B7,1)-1)&amp;"*",'Self-Assessment'!$B$5:$B$87,"*shall*",'Self-Assessment'!$G$5:$G$87,"No")</f>
        <v>0</v>
      </c>
      <c r="S7" s="125"/>
      <c r="T7" s="125"/>
      <c r="U7" s="126"/>
      <c r="V7" s="133">
        <f t="shared" ref="V7:V16" si="0">R7/$M7</f>
        <v>0</v>
      </c>
      <c r="W7" s="134"/>
      <c r="X7" s="133">
        <f t="shared" ref="X7:X16" si="1">O7/$M7</f>
        <v>0</v>
      </c>
      <c r="Y7" s="134"/>
      <c r="Z7" s="124"/>
      <c r="AA7" s="125"/>
      <c r="AB7" s="126"/>
      <c r="AC7" s="124"/>
      <c r="AD7" s="125"/>
      <c r="AE7" s="126"/>
      <c r="AF7" s="124"/>
      <c r="AG7" s="125"/>
      <c r="AH7" s="126"/>
      <c r="AI7" s="168" t="str">
        <f t="shared" ref="AI7:AI15" si="2">IF(R7&gt;0,"Fail",IF(O7+I7=M7,"Pass","Incomplete"))</f>
        <v>Incomplete</v>
      </c>
      <c r="AJ7" s="169"/>
      <c r="AK7" s="169"/>
      <c r="AL7" s="169"/>
    </row>
    <row r="8" spans="1:38" s="50" customFormat="1" ht="14.5" customHeight="1" x14ac:dyDescent="0.35">
      <c r="A8" s="45"/>
      <c r="B8" s="46" t="s">
        <v>95</v>
      </c>
      <c r="C8" s="47"/>
      <c r="D8" s="47"/>
      <c r="E8" s="48"/>
      <c r="F8" s="47"/>
      <c r="G8" s="47"/>
      <c r="H8" s="47"/>
      <c r="I8" s="47"/>
      <c r="J8" s="47"/>
      <c r="K8" s="47"/>
      <c r="L8" s="49"/>
      <c r="M8" s="155">
        <f>COUNTIFS('Self-Assessment'!$A$5:$A$87,LEFT($B8,FIND(" ",$B8,1)-1)&amp;"*",'Self-Assessment'!$B$5:$B$87,"*shall*")</f>
        <v>7</v>
      </c>
      <c r="N8" s="156"/>
      <c r="O8" s="127">
        <f>COUNTIFS('Self-Assessment'!$A$5:$A$87,LEFT($B8,FIND(" ",$B8,1)-1)&amp;"*",'Self-Assessment'!$B$5:$B$87,"*shall*",'Self-Assessment'!$G$5:$G$87,"Yes")</f>
        <v>0</v>
      </c>
      <c r="P8" s="128"/>
      <c r="Q8" s="129"/>
      <c r="R8" s="127">
        <f>COUNTIFS('Self-Assessment'!$A$5:$A$87,LEFT($B8,FIND(" ",$B8,1)-1)&amp;"*",'Self-Assessment'!$B$5:$B$87,"*shall*",'Self-Assessment'!$G$5:$G$87,"No")</f>
        <v>0</v>
      </c>
      <c r="S8" s="128"/>
      <c r="T8" s="128"/>
      <c r="U8" s="129"/>
      <c r="V8" s="135">
        <f t="shared" si="0"/>
        <v>0</v>
      </c>
      <c r="W8" s="136"/>
      <c r="X8" s="135">
        <f t="shared" si="1"/>
        <v>0</v>
      </c>
      <c r="Y8" s="136"/>
      <c r="Z8" s="127"/>
      <c r="AA8" s="128"/>
      <c r="AB8" s="129"/>
      <c r="AC8" s="127"/>
      <c r="AD8" s="128"/>
      <c r="AE8" s="129"/>
      <c r="AF8" s="127"/>
      <c r="AG8" s="128"/>
      <c r="AH8" s="129"/>
      <c r="AI8" s="170" t="str">
        <f t="shared" si="2"/>
        <v>Incomplete</v>
      </c>
      <c r="AJ8" s="171"/>
      <c r="AK8" s="171"/>
      <c r="AL8" s="171"/>
    </row>
    <row r="9" spans="1:38" s="50" customFormat="1" ht="14.5" customHeight="1" x14ac:dyDescent="0.35">
      <c r="A9" s="45"/>
      <c r="B9" s="42" t="s">
        <v>96</v>
      </c>
      <c r="C9" s="51"/>
      <c r="D9" s="51"/>
      <c r="E9" s="52"/>
      <c r="F9" s="51"/>
      <c r="G9" s="51"/>
      <c r="H9" s="51"/>
      <c r="I9" s="51"/>
      <c r="J9" s="51"/>
      <c r="K9" s="51"/>
      <c r="M9" s="153">
        <f>COUNTIFS('Self-Assessment'!$A$5:$A$87,LEFT($B9,FIND(" ",$B9,1)-1)&amp;"*",'Self-Assessment'!$B$5:$B$87,"*shall*")</f>
        <v>4</v>
      </c>
      <c r="N9" s="154"/>
      <c r="O9" s="124">
        <f>COUNTIFS('Self-Assessment'!$A$5:$A$87,LEFT($B9,FIND(" ",$B9,1)-1)&amp;"*",'Self-Assessment'!$B$5:$B$87,"*shall*",'Self-Assessment'!$G$5:$G$87,"Yes")</f>
        <v>0</v>
      </c>
      <c r="P9" s="125"/>
      <c r="Q9" s="126"/>
      <c r="R9" s="124">
        <f>COUNTIFS('Self-Assessment'!$A$5:$A$87,LEFT($B9,FIND(" ",$B9,1)-1)&amp;"*",'Self-Assessment'!$B$5:$B$87,"*shall*",'Self-Assessment'!$G$5:$G$87,"No")</f>
        <v>0</v>
      </c>
      <c r="S9" s="125"/>
      <c r="T9" s="125"/>
      <c r="U9" s="126"/>
      <c r="V9" s="133">
        <f t="shared" si="0"/>
        <v>0</v>
      </c>
      <c r="W9" s="134"/>
      <c r="X9" s="133">
        <f t="shared" si="1"/>
        <v>0</v>
      </c>
      <c r="Y9" s="134"/>
      <c r="Z9" s="124"/>
      <c r="AA9" s="125"/>
      <c r="AB9" s="126"/>
      <c r="AC9" s="124"/>
      <c r="AD9" s="125"/>
      <c r="AE9" s="126"/>
      <c r="AF9" s="124"/>
      <c r="AG9" s="125"/>
      <c r="AH9" s="126"/>
      <c r="AI9" s="168" t="str">
        <f t="shared" si="2"/>
        <v>Incomplete</v>
      </c>
      <c r="AJ9" s="169"/>
      <c r="AK9" s="169"/>
      <c r="AL9" s="169"/>
    </row>
    <row r="10" spans="1:38" s="50" customFormat="1" ht="14.5" customHeight="1" x14ac:dyDescent="0.35">
      <c r="A10" s="45"/>
      <c r="B10" s="46" t="s">
        <v>172</v>
      </c>
      <c r="C10" s="47"/>
      <c r="D10" s="47"/>
      <c r="E10" s="48"/>
      <c r="F10" s="47"/>
      <c r="G10" s="47"/>
      <c r="H10" s="47"/>
      <c r="I10" s="47"/>
      <c r="J10" s="47"/>
      <c r="K10" s="47"/>
      <c r="L10" s="49"/>
      <c r="M10" s="155">
        <f>COUNTIFS('Self-Assessment'!$A$5:$A$87,LEFT($B10,FIND(" ",$B10,1)-1)&amp;"*",'Self-Assessment'!$B$5:$B$87,"*shall*")</f>
        <v>7</v>
      </c>
      <c r="N10" s="156"/>
      <c r="O10" s="127">
        <f>COUNTIFS('Self-Assessment'!$A$5:$A$87,LEFT($B10,FIND(" ",$B10,1)-1)&amp;"*",'Self-Assessment'!$B$5:$B$87,"*shall*",'Self-Assessment'!$G$5:$G$87,"Yes")</f>
        <v>0</v>
      </c>
      <c r="P10" s="128"/>
      <c r="Q10" s="129"/>
      <c r="R10" s="127">
        <f>COUNTIFS('Self-Assessment'!$A$5:$A$87,LEFT($B10,FIND(" ",$B10,1)-1)&amp;"*",'Self-Assessment'!$B$5:$B$87,"*shall*",'Self-Assessment'!$G$5:$G$87,"No")</f>
        <v>0</v>
      </c>
      <c r="S10" s="128"/>
      <c r="T10" s="128"/>
      <c r="U10" s="129"/>
      <c r="V10" s="135">
        <f t="shared" si="0"/>
        <v>0</v>
      </c>
      <c r="W10" s="136"/>
      <c r="X10" s="135">
        <f t="shared" si="1"/>
        <v>0</v>
      </c>
      <c r="Y10" s="136"/>
      <c r="Z10" s="127"/>
      <c r="AA10" s="128"/>
      <c r="AB10" s="129"/>
      <c r="AC10" s="127"/>
      <c r="AD10" s="128"/>
      <c r="AE10" s="129"/>
      <c r="AF10" s="127"/>
      <c r="AG10" s="128"/>
      <c r="AH10" s="129"/>
      <c r="AI10" s="170" t="str">
        <f t="shared" si="2"/>
        <v>Incomplete</v>
      </c>
      <c r="AJ10" s="171"/>
      <c r="AK10" s="171"/>
      <c r="AL10" s="171"/>
    </row>
    <row r="11" spans="1:38" s="50" customFormat="1" ht="14.5" customHeight="1" x14ac:dyDescent="0.35">
      <c r="A11" s="45"/>
      <c r="B11" s="42" t="s">
        <v>173</v>
      </c>
      <c r="C11" s="51"/>
      <c r="D11" s="51"/>
      <c r="E11" s="52"/>
      <c r="F11" s="51"/>
      <c r="G11" s="51"/>
      <c r="H11" s="51"/>
      <c r="I11" s="51"/>
      <c r="J11" s="51"/>
      <c r="K11" s="51"/>
      <c r="M11" s="153">
        <f>COUNTIFS('Self-Assessment'!$A$5:$A$87,LEFT($B11,FIND(" ",$B11,1)-1)&amp;"*",'Self-Assessment'!$B$5:$B$87,"*shall*")</f>
        <v>13</v>
      </c>
      <c r="N11" s="154"/>
      <c r="O11" s="124">
        <f>COUNTIFS('Self-Assessment'!$A$5:$A$87,LEFT($B11,FIND(" ",$B11,1)-1)&amp;"*",'Self-Assessment'!$B$5:$B$87,"*shall*",'Self-Assessment'!$G$5:$G$87,"Yes")</f>
        <v>0</v>
      </c>
      <c r="P11" s="125"/>
      <c r="Q11" s="126"/>
      <c r="R11" s="124">
        <f>COUNTIFS('Self-Assessment'!$A$5:$A$87,LEFT($B11,FIND(" ",$B11,1)-1)&amp;"*",'Self-Assessment'!$B$5:$B$87,"*shall*",'Self-Assessment'!$G$5:$G$87,"No")</f>
        <v>0</v>
      </c>
      <c r="S11" s="125"/>
      <c r="T11" s="125"/>
      <c r="U11" s="126"/>
      <c r="V11" s="133">
        <f t="shared" si="0"/>
        <v>0</v>
      </c>
      <c r="W11" s="134"/>
      <c r="X11" s="133">
        <f t="shared" si="1"/>
        <v>0</v>
      </c>
      <c r="Y11" s="134"/>
      <c r="Z11" s="124"/>
      <c r="AA11" s="125"/>
      <c r="AB11" s="126"/>
      <c r="AC11" s="124"/>
      <c r="AD11" s="125"/>
      <c r="AE11" s="126"/>
      <c r="AF11" s="124"/>
      <c r="AG11" s="125"/>
      <c r="AH11" s="126"/>
      <c r="AI11" s="168" t="str">
        <f t="shared" si="2"/>
        <v>Incomplete</v>
      </c>
      <c r="AJ11" s="169"/>
      <c r="AK11" s="169"/>
      <c r="AL11" s="169"/>
    </row>
    <row r="12" spans="1:38" s="50" customFormat="1" ht="14.5" customHeight="1" x14ac:dyDescent="0.35">
      <c r="A12" s="45"/>
      <c r="B12" s="46" t="s">
        <v>174</v>
      </c>
      <c r="C12" s="47"/>
      <c r="D12" s="47"/>
      <c r="E12" s="48"/>
      <c r="F12" s="47"/>
      <c r="G12" s="47"/>
      <c r="H12" s="47"/>
      <c r="I12" s="47"/>
      <c r="J12" s="47"/>
      <c r="K12" s="47"/>
      <c r="L12" s="49"/>
      <c r="M12" s="155">
        <f>COUNTIFS('Self-Assessment'!$A$5:$A$87,LEFT($B12,FIND(" ",$B12,1)-1)&amp;"*",'Self-Assessment'!$B$5:$B$87,"*shall*")</f>
        <v>6</v>
      </c>
      <c r="N12" s="156"/>
      <c r="O12" s="127">
        <f>COUNTIFS('Self-Assessment'!$A$5:$A$87,LEFT($B12,FIND(" ",$B12,1)-1)&amp;"*",'Self-Assessment'!$B$5:$B$87,"*shall*",'Self-Assessment'!$G$5:$G$87,"Yes")</f>
        <v>0</v>
      </c>
      <c r="P12" s="128"/>
      <c r="Q12" s="129"/>
      <c r="R12" s="127">
        <f>COUNTIFS('Self-Assessment'!$A$5:$A$87,LEFT($B12,FIND(" ",$B12,1)-1)&amp;"*",'Self-Assessment'!$B$5:$B$87,"*shall*",'Self-Assessment'!$G$5:$G$87,"No")</f>
        <v>0</v>
      </c>
      <c r="S12" s="128"/>
      <c r="T12" s="128"/>
      <c r="U12" s="129"/>
      <c r="V12" s="135">
        <f t="shared" si="0"/>
        <v>0</v>
      </c>
      <c r="W12" s="136"/>
      <c r="X12" s="135">
        <f t="shared" si="1"/>
        <v>0</v>
      </c>
      <c r="Y12" s="136"/>
      <c r="Z12" s="127"/>
      <c r="AA12" s="128"/>
      <c r="AB12" s="129"/>
      <c r="AC12" s="127"/>
      <c r="AD12" s="128"/>
      <c r="AE12" s="129"/>
      <c r="AF12" s="127"/>
      <c r="AG12" s="128"/>
      <c r="AH12" s="129"/>
      <c r="AI12" s="170" t="str">
        <f t="shared" si="2"/>
        <v>Incomplete</v>
      </c>
      <c r="AJ12" s="171"/>
      <c r="AK12" s="171"/>
      <c r="AL12" s="171"/>
    </row>
    <row r="13" spans="1:38" s="50" customFormat="1" ht="14.5" customHeight="1" x14ac:dyDescent="0.35">
      <c r="A13" s="45"/>
      <c r="B13" s="42" t="s">
        <v>97</v>
      </c>
      <c r="C13" s="51"/>
      <c r="D13" s="51"/>
      <c r="E13" s="52"/>
      <c r="F13" s="51"/>
      <c r="G13" s="51"/>
      <c r="H13" s="51"/>
      <c r="I13" s="51"/>
      <c r="J13" s="51"/>
      <c r="K13" s="51"/>
      <c r="M13" s="153">
        <f>COUNTIFS('Self-Assessment'!$A$5:$A$87,LEFT($B13,FIND(" ",$B13,1)-1)&amp;"*",'Self-Assessment'!$B$5:$B$87,"*shall*")</f>
        <v>1</v>
      </c>
      <c r="N13" s="154"/>
      <c r="O13" s="124">
        <f>COUNTIFS('Self-Assessment'!$A$5:$A$87,LEFT($B13,FIND(" ",$B13,1)-1)&amp;"*",'Self-Assessment'!$B$5:$B$87,"*shall*",'Self-Assessment'!$G$5:$G$87,"Yes")</f>
        <v>0</v>
      </c>
      <c r="P13" s="125"/>
      <c r="Q13" s="126"/>
      <c r="R13" s="124">
        <f>COUNTIFS('Self-Assessment'!$A$5:$A$87,LEFT($B13,FIND(" ",$B13,1)-1)&amp;"*",'Self-Assessment'!$B$5:$B$87,"*shall*",'Self-Assessment'!$G$5:$G$87,"No")</f>
        <v>0</v>
      </c>
      <c r="S13" s="125"/>
      <c r="T13" s="125"/>
      <c r="U13" s="126"/>
      <c r="V13" s="133">
        <f t="shared" si="0"/>
        <v>0</v>
      </c>
      <c r="W13" s="134"/>
      <c r="X13" s="133">
        <f t="shared" si="1"/>
        <v>0</v>
      </c>
      <c r="Y13" s="134"/>
      <c r="Z13" s="124"/>
      <c r="AA13" s="125"/>
      <c r="AB13" s="126"/>
      <c r="AC13" s="124"/>
      <c r="AD13" s="125"/>
      <c r="AE13" s="126"/>
      <c r="AF13" s="124"/>
      <c r="AG13" s="125"/>
      <c r="AH13" s="126"/>
      <c r="AI13" s="168" t="str">
        <f t="shared" si="2"/>
        <v>Incomplete</v>
      </c>
      <c r="AJ13" s="169"/>
      <c r="AK13" s="169"/>
      <c r="AL13" s="169"/>
    </row>
    <row r="14" spans="1:38" s="50" customFormat="1" ht="14.5" customHeight="1" x14ac:dyDescent="0.35">
      <c r="A14" s="53"/>
      <c r="B14" s="46" t="s">
        <v>169</v>
      </c>
      <c r="C14" s="47"/>
      <c r="D14" s="47"/>
      <c r="E14" s="48"/>
      <c r="F14" s="47"/>
      <c r="G14" s="47"/>
      <c r="H14" s="47"/>
      <c r="I14" s="47"/>
      <c r="J14" s="47"/>
      <c r="K14" s="47"/>
      <c r="L14" s="49"/>
      <c r="M14" s="155">
        <f>COUNTIFS('Self-Assessment'!$A$5:$A$87,LEFT($B14,FIND(" ",$B14,1)-1)&amp;"*",'Self-Assessment'!$B$5:$B$87,"*shall*")</f>
        <v>4</v>
      </c>
      <c r="N14" s="156"/>
      <c r="O14" s="127">
        <f>COUNTIFS('Self-Assessment'!$A$5:$A$87,LEFT($B14,FIND(" ",$B14,1)-1)&amp;"*",'Self-Assessment'!$B$5:$B$87,"*shall*",'Self-Assessment'!$G$5:$G$87,"Yes")</f>
        <v>0</v>
      </c>
      <c r="P14" s="128"/>
      <c r="Q14" s="129"/>
      <c r="R14" s="127">
        <f>COUNTIFS('Self-Assessment'!$A$5:$A$87,LEFT($B14,FIND(" ",$B14,1)-1)&amp;"*",'Self-Assessment'!$B$5:$B$87,"*shall*",'Self-Assessment'!$G$5:$G$87,"No")</f>
        <v>0</v>
      </c>
      <c r="S14" s="128"/>
      <c r="T14" s="128"/>
      <c r="U14" s="129"/>
      <c r="V14" s="135">
        <f t="shared" si="0"/>
        <v>0</v>
      </c>
      <c r="W14" s="136"/>
      <c r="X14" s="135">
        <f t="shared" si="1"/>
        <v>0</v>
      </c>
      <c r="Y14" s="136"/>
      <c r="Z14" s="127"/>
      <c r="AA14" s="128"/>
      <c r="AB14" s="129"/>
      <c r="AC14" s="127"/>
      <c r="AD14" s="128"/>
      <c r="AE14" s="129"/>
      <c r="AF14" s="127"/>
      <c r="AG14" s="128"/>
      <c r="AH14" s="129"/>
      <c r="AI14" s="170" t="str">
        <f t="shared" si="2"/>
        <v>Incomplete</v>
      </c>
      <c r="AJ14" s="171"/>
      <c r="AK14" s="171"/>
      <c r="AL14" s="171"/>
    </row>
    <row r="15" spans="1:38" s="50" customFormat="1" ht="14.5" customHeight="1" x14ac:dyDescent="0.35">
      <c r="A15" s="53"/>
      <c r="B15" s="42" t="s">
        <v>98</v>
      </c>
      <c r="C15" s="51"/>
      <c r="D15" s="51"/>
      <c r="E15" s="52"/>
      <c r="F15" s="51"/>
      <c r="G15" s="51"/>
      <c r="H15" s="51"/>
      <c r="I15" s="51"/>
      <c r="J15" s="51"/>
      <c r="K15" s="51"/>
      <c r="M15" s="153">
        <f>COUNTIFS('Self-Assessment'!$A$5:$A$87,LEFT($B15,FIND(" ",$B15,1)-1)&amp;"*",'Self-Assessment'!$B$5:$B$87,"*shall*")</f>
        <v>2</v>
      </c>
      <c r="N15" s="154"/>
      <c r="O15" s="124">
        <f>COUNTIFS('Self-Assessment'!$A$5:$A$87,LEFT($B15,FIND(" ",$B15,1)-1)&amp;"*",'Self-Assessment'!$B$5:$B$87,"*shall*",'Self-Assessment'!$G$5:$G$87,"Yes")</f>
        <v>0</v>
      </c>
      <c r="P15" s="125"/>
      <c r="Q15" s="126"/>
      <c r="R15" s="124">
        <f>COUNTIFS('Self-Assessment'!$A$5:$A$87,LEFT($B15,FIND(" ",$B15,1)-1)&amp;"*",'Self-Assessment'!$B$5:$B$87,"*shall*",'Self-Assessment'!$G$5:$G$87,"No")</f>
        <v>0</v>
      </c>
      <c r="S15" s="125"/>
      <c r="T15" s="125"/>
      <c r="U15" s="126"/>
      <c r="V15" s="133">
        <f t="shared" si="0"/>
        <v>0</v>
      </c>
      <c r="W15" s="134"/>
      <c r="X15" s="133">
        <f t="shared" si="1"/>
        <v>0</v>
      </c>
      <c r="Y15" s="134"/>
      <c r="Z15" s="124"/>
      <c r="AA15" s="125"/>
      <c r="AB15" s="126"/>
      <c r="AC15" s="124"/>
      <c r="AD15" s="125"/>
      <c r="AE15" s="126"/>
      <c r="AF15" s="124"/>
      <c r="AG15" s="125"/>
      <c r="AH15" s="126"/>
      <c r="AI15" s="168" t="str">
        <f t="shared" si="2"/>
        <v>Incomplete</v>
      </c>
      <c r="AJ15" s="169"/>
      <c r="AK15" s="169"/>
      <c r="AL15" s="169"/>
    </row>
    <row r="16" spans="1:38" s="58" customFormat="1" ht="14.5" customHeight="1" x14ac:dyDescent="0.35">
      <c r="A16" s="53"/>
      <c r="B16" s="54"/>
      <c r="C16" s="55"/>
      <c r="D16" s="55"/>
      <c r="E16" s="56"/>
      <c r="F16" s="55"/>
      <c r="G16" s="55"/>
      <c r="H16" s="55"/>
      <c r="I16" s="55"/>
      <c r="J16" s="55"/>
      <c r="K16" s="55"/>
      <c r="L16" s="57" t="s">
        <v>101</v>
      </c>
      <c r="M16" s="148">
        <f>SUM(M7:M15)</f>
        <v>46</v>
      </c>
      <c r="N16" s="149"/>
      <c r="O16" s="150">
        <f>SUM(O7:O15)</f>
        <v>0</v>
      </c>
      <c r="P16" s="151"/>
      <c r="Q16" s="152"/>
      <c r="R16" s="150">
        <f>SUM(R7:R15)</f>
        <v>0</v>
      </c>
      <c r="S16" s="151"/>
      <c r="T16" s="151"/>
      <c r="U16" s="152"/>
      <c r="V16" s="137">
        <f t="shared" si="0"/>
        <v>0</v>
      </c>
      <c r="W16" s="138"/>
      <c r="X16" s="137">
        <f t="shared" si="1"/>
        <v>0</v>
      </c>
      <c r="Y16" s="138"/>
      <c r="Z16" s="150"/>
      <c r="AA16" s="151"/>
      <c r="AB16" s="152"/>
      <c r="AC16" s="150"/>
      <c r="AD16" s="151"/>
      <c r="AE16" s="152"/>
      <c r="AF16" s="150"/>
      <c r="AG16" s="151"/>
      <c r="AH16" s="152"/>
      <c r="AI16" s="168" t="str">
        <f>IF(R16&gt;0,"Fail",IF(O16+R16=M16,"Pass","Incomplete"))</f>
        <v>Incomplete</v>
      </c>
      <c r="AJ16" s="169"/>
      <c r="AK16" s="169"/>
      <c r="AL16" s="169"/>
    </row>
    <row r="17" spans="1:39" s="61" customFormat="1" ht="13" x14ac:dyDescent="0.35">
      <c r="A17" s="59"/>
      <c r="B17" s="59"/>
      <c r="C17" s="59"/>
      <c r="D17" s="59"/>
      <c r="E17" s="60"/>
      <c r="F17" s="59"/>
      <c r="G17" s="59"/>
      <c r="H17" s="59"/>
      <c r="I17" s="59"/>
      <c r="J17" s="59"/>
      <c r="K17" s="59"/>
      <c r="L17" s="59"/>
      <c r="M17" s="59"/>
      <c r="N17" s="59"/>
      <c r="O17" s="59"/>
    </row>
    <row r="18" spans="1:39" ht="14.5" customHeight="1" x14ac:dyDescent="0.35">
      <c r="B18" s="36"/>
      <c r="C18" s="36"/>
      <c r="D18" s="36"/>
      <c r="E18" s="36"/>
      <c r="F18" s="36"/>
      <c r="G18" s="36"/>
      <c r="H18" s="36"/>
      <c r="I18" s="36"/>
      <c r="J18" s="36"/>
      <c r="K18" s="36"/>
      <c r="L18" s="63"/>
      <c r="M18" s="121" t="s">
        <v>99</v>
      </c>
      <c r="N18" s="122"/>
      <c r="O18" s="122"/>
      <c r="P18" s="122"/>
      <c r="Q18" s="122"/>
      <c r="R18" s="122"/>
      <c r="S18" s="122"/>
      <c r="T18" s="122"/>
      <c r="U18" s="122"/>
      <c r="V18" s="122"/>
      <c r="W18" s="122"/>
      <c r="X18" s="122"/>
      <c r="Y18" s="122"/>
      <c r="Z18" s="122"/>
      <c r="AA18" s="122"/>
      <c r="AB18" s="122"/>
      <c r="AC18" s="122"/>
      <c r="AD18" s="122"/>
      <c r="AE18" s="122"/>
      <c r="AF18" s="122"/>
      <c r="AG18" s="122"/>
      <c r="AH18" s="122"/>
    </row>
    <row r="19" spans="1:39" ht="14.5" customHeight="1" x14ac:dyDescent="0.35">
      <c r="B19" s="38"/>
      <c r="C19" s="38"/>
      <c r="D19" s="38"/>
      <c r="E19" s="38"/>
      <c r="F19" s="39"/>
      <c r="G19" s="38"/>
      <c r="H19" s="38"/>
      <c r="I19" s="38"/>
      <c r="J19" s="38"/>
      <c r="K19" s="38"/>
      <c r="L19" s="64"/>
      <c r="M19" s="130" t="s">
        <v>159</v>
      </c>
      <c r="N19" s="132"/>
      <c r="O19" s="130" t="s">
        <v>166</v>
      </c>
      <c r="P19" s="131"/>
      <c r="Q19" s="132"/>
      <c r="R19" s="130" t="s">
        <v>167</v>
      </c>
      <c r="S19" s="131"/>
      <c r="T19" s="131"/>
      <c r="U19" s="132"/>
      <c r="V19" s="130" t="s">
        <v>168</v>
      </c>
      <c r="W19" s="131"/>
      <c r="X19" s="131"/>
      <c r="Y19" s="132"/>
      <c r="Z19" s="130"/>
      <c r="AA19" s="131"/>
      <c r="AB19" s="132"/>
      <c r="AC19" s="130"/>
      <c r="AD19" s="131"/>
      <c r="AE19" s="132"/>
      <c r="AF19" s="130"/>
      <c r="AG19" s="131"/>
      <c r="AH19" s="132"/>
      <c r="AI19" s="130" t="s">
        <v>162</v>
      </c>
      <c r="AJ19" s="131"/>
      <c r="AK19" s="131"/>
      <c r="AL19" s="131"/>
    </row>
    <row r="20" spans="1:39" ht="14.5" customHeight="1" x14ac:dyDescent="0.35">
      <c r="B20" s="42" t="s">
        <v>94</v>
      </c>
      <c r="C20" s="43"/>
      <c r="D20" s="43"/>
      <c r="E20" s="43"/>
      <c r="F20" s="43"/>
      <c r="G20" s="43"/>
      <c r="H20" s="43"/>
      <c r="I20" s="43"/>
      <c r="J20" s="43"/>
      <c r="K20" s="43"/>
      <c r="L20" s="63"/>
      <c r="M20" s="153">
        <f>COUNTIFS('Self-Assessment'!$A$5:$A$87,LEFT($B7,FIND(" ",$B7,1)-1)&amp;"*",'Self-Assessment'!$B$5:$B$87,"*should*",'Self-Assessment'!$B$5:$B$87,"&lt;&gt;"&amp;"*shall*")</f>
        <v>3</v>
      </c>
      <c r="N20" s="154"/>
      <c r="O20" s="124">
        <f>COUNTIFS('Self-Assessment'!$A$5:$A$87,LEFT($B7,FIND(" ",$B7,1)-1)&amp;"*",'Self-Assessment'!$B$5:$B$87,"*should*",'Self-Assessment'!$B$5:$B$87,"&lt;&gt;"&amp;"*shall*",'Self-Assessment'!$G$5:$G$87,"Yes")</f>
        <v>0</v>
      </c>
      <c r="P20" s="125"/>
      <c r="Q20" s="126"/>
      <c r="R20" s="124">
        <f>COUNTIFS('Self-Assessment'!$A$5:$A$87,LEFT($B7,FIND(" ",$B7,1)-1)&amp;"*",'Self-Assessment'!$B$5:$B$87,"*should*",'Self-Assessment'!$B$5:$B$87,"&lt;&gt;"&amp;"*shall*",'Self-Assessment'!$G$5:$G$87,"No")</f>
        <v>0</v>
      </c>
      <c r="S20" s="125"/>
      <c r="T20" s="125"/>
      <c r="U20" s="126"/>
      <c r="V20" s="157">
        <f>COUNTIFS('Self-Assessment'!$A$5:$A$87,LEFT($B7,FIND(" ",$B7,1)-1)&amp;"*",'Self-Assessment'!$B$5:$B$87,"*should*",'Self-Assessment'!$B$5:$B$87,"&lt;&gt;"&amp;"*shall*",'Self-Assessment'!$G$5:$G$87,"Not applicable")</f>
        <v>0</v>
      </c>
      <c r="W20" s="158"/>
      <c r="X20" s="158"/>
      <c r="Y20" s="159"/>
      <c r="Z20" s="139">
        <f>O20/M20</f>
        <v>0</v>
      </c>
      <c r="AA20" s="140"/>
      <c r="AB20" s="141"/>
      <c r="AC20" s="139">
        <f>R20/M20</f>
        <v>0</v>
      </c>
      <c r="AD20" s="140"/>
      <c r="AE20" s="141"/>
      <c r="AF20" s="139">
        <f>V20/M20</f>
        <v>0</v>
      </c>
      <c r="AG20" s="140"/>
      <c r="AH20" s="164"/>
      <c r="AI20" s="172" t="str">
        <f t="shared" ref="AI20:AI29" si="3">IF(SUM(O20:V20)=M20,"Completed!","Incomplete")</f>
        <v>Incomplete</v>
      </c>
      <c r="AJ20" s="173"/>
      <c r="AK20" s="173"/>
      <c r="AL20" s="173"/>
    </row>
    <row r="21" spans="1:39" ht="14.5" customHeight="1" x14ac:dyDescent="0.35">
      <c r="B21" s="46" t="s">
        <v>95</v>
      </c>
      <c r="C21" s="47"/>
      <c r="D21" s="47"/>
      <c r="E21" s="48"/>
      <c r="F21" s="47"/>
      <c r="G21" s="47"/>
      <c r="H21" s="47"/>
      <c r="I21" s="47"/>
      <c r="J21" s="47"/>
      <c r="K21" s="47"/>
      <c r="L21" s="65"/>
      <c r="M21" s="155">
        <f>COUNTIFS('Self-Assessment'!$A$5:$A$87,LEFT($B8,FIND(" ",$B8,1)-1)&amp;"*",'Self-Assessment'!$B$5:$B$87,"*should*",'Self-Assessment'!$B$5:$B$87,"&lt;&gt;"&amp;"*shall*")</f>
        <v>5</v>
      </c>
      <c r="N21" s="156"/>
      <c r="O21" s="127">
        <f>COUNTIFS('Self-Assessment'!$A$5:$A$87,LEFT($B8,FIND(" ",$B8,1)-1)&amp;"*",'Self-Assessment'!$B$5:$B$87,"*should*",'Self-Assessment'!$B$5:$B$87,"&lt;&gt;"&amp;"*shall*",'Self-Assessment'!$G$5:$G$87,"Yes")</f>
        <v>0</v>
      </c>
      <c r="P21" s="128"/>
      <c r="Q21" s="129"/>
      <c r="R21" s="127">
        <f>COUNTIFS('Self-Assessment'!$A$5:$A$87,LEFT($B8,FIND(" ",$B8,1)-1)&amp;"*",'Self-Assessment'!$B$5:$B$87,"*should*",'Self-Assessment'!$B$5:$B$87,"&lt;&gt;"&amp;"*shall*",'Self-Assessment'!$G$5:$G$87,"No")</f>
        <v>0</v>
      </c>
      <c r="S21" s="128"/>
      <c r="T21" s="128"/>
      <c r="U21" s="129"/>
      <c r="V21" s="165">
        <f>COUNTIFS('Self-Assessment'!$A$5:$A$87,LEFT($B8,FIND(" ",$B8,1)-1)&amp;"*",'Self-Assessment'!$B$5:$B$87,"*should*",'Self-Assessment'!$B$5:$B$87,"&lt;&gt;"&amp;"*shall*",'Self-Assessment'!$G$5:$G$87,"Not applicable")</f>
        <v>0</v>
      </c>
      <c r="W21" s="166"/>
      <c r="X21" s="166"/>
      <c r="Y21" s="167"/>
      <c r="Z21" s="145">
        <f t="shared" ref="Z21:Z28" si="4">O21/M21</f>
        <v>0</v>
      </c>
      <c r="AA21" s="146"/>
      <c r="AB21" s="147"/>
      <c r="AC21" s="145">
        <f t="shared" ref="AC21:AC28" si="5">R21/M21</f>
        <v>0</v>
      </c>
      <c r="AD21" s="146"/>
      <c r="AE21" s="147"/>
      <c r="AF21" s="145">
        <f t="shared" ref="AF21:AF28" si="6">V21/M21</f>
        <v>0</v>
      </c>
      <c r="AG21" s="146"/>
      <c r="AH21" s="163"/>
      <c r="AI21" s="174" t="str">
        <f t="shared" si="3"/>
        <v>Incomplete</v>
      </c>
      <c r="AJ21" s="175"/>
      <c r="AK21" s="175"/>
      <c r="AL21" s="175"/>
    </row>
    <row r="22" spans="1:39" ht="14.5" customHeight="1" x14ac:dyDescent="0.35">
      <c r="B22" s="42" t="s">
        <v>96</v>
      </c>
      <c r="C22" s="51"/>
      <c r="D22" s="51"/>
      <c r="E22" s="52"/>
      <c r="F22" s="51"/>
      <c r="G22" s="51"/>
      <c r="H22" s="51"/>
      <c r="I22" s="51"/>
      <c r="J22" s="51"/>
      <c r="K22" s="51"/>
      <c r="L22" s="63"/>
      <c r="M22" s="153">
        <f>COUNTIFS('Self-Assessment'!$A$5:$A$87,LEFT($B9,FIND(" ",$B9,1)-1)&amp;"*",'Self-Assessment'!$B$5:$B$87,"*should*",'Self-Assessment'!$B$5:$B$87,"&lt;&gt;"&amp;"*shall*")</f>
        <v>1</v>
      </c>
      <c r="N22" s="154"/>
      <c r="O22" s="124">
        <f>COUNTIFS('Self-Assessment'!$A$5:$A$87,LEFT($B9,FIND(" ",$B9,1)-1)&amp;"*",'Self-Assessment'!$B$5:$B$87,"*should*",'Self-Assessment'!$B$5:$B$87,"&lt;&gt;"&amp;"*shall*",'Self-Assessment'!$G$5:$G$87,"Yes")</f>
        <v>0</v>
      </c>
      <c r="P22" s="125"/>
      <c r="Q22" s="126"/>
      <c r="R22" s="124">
        <f>COUNTIFS('Self-Assessment'!$A$5:$A$87,LEFT($B9,FIND(" ",$B9,1)-1)&amp;"*",'Self-Assessment'!$B$5:$B$87,"*should*",'Self-Assessment'!$B$5:$B$87,"&lt;&gt;"&amp;"*shall*",'Self-Assessment'!$G$5:$G$87,"No")</f>
        <v>0</v>
      </c>
      <c r="S22" s="125"/>
      <c r="T22" s="125"/>
      <c r="U22" s="126"/>
      <c r="V22" s="157">
        <f>COUNTIFS('Self-Assessment'!$A$5:$A$87,LEFT($B9,FIND(" ",$B9,1)-1)&amp;"*",'Self-Assessment'!$B$5:$B$87,"*should*",'Self-Assessment'!$B$5:$B$87,"&lt;&gt;"&amp;"*shall*",'Self-Assessment'!$G$5:$G$87,"Not applicable")</f>
        <v>0</v>
      </c>
      <c r="W22" s="158"/>
      <c r="X22" s="158"/>
      <c r="Y22" s="159"/>
      <c r="Z22" s="139">
        <f t="shared" si="4"/>
        <v>0</v>
      </c>
      <c r="AA22" s="140"/>
      <c r="AB22" s="141"/>
      <c r="AC22" s="139">
        <f t="shared" si="5"/>
        <v>0</v>
      </c>
      <c r="AD22" s="140"/>
      <c r="AE22" s="141"/>
      <c r="AF22" s="139">
        <f t="shared" si="6"/>
        <v>0</v>
      </c>
      <c r="AG22" s="140"/>
      <c r="AH22" s="164"/>
      <c r="AI22" s="172" t="str">
        <f t="shared" si="3"/>
        <v>Incomplete</v>
      </c>
      <c r="AJ22" s="173"/>
      <c r="AK22" s="173"/>
      <c r="AL22" s="173"/>
    </row>
    <row r="23" spans="1:39" ht="14.5" customHeight="1" x14ac:dyDescent="0.35">
      <c r="B23" s="46" t="s">
        <v>172</v>
      </c>
      <c r="C23" s="47"/>
      <c r="D23" s="47"/>
      <c r="E23" s="48"/>
      <c r="F23" s="47"/>
      <c r="G23" s="47"/>
      <c r="H23" s="47"/>
      <c r="I23" s="47"/>
      <c r="J23" s="47"/>
      <c r="K23" s="47"/>
      <c r="L23" s="65"/>
      <c r="M23" s="155">
        <f>COUNTIFS('Self-Assessment'!$A$5:$A$87,LEFT($B10,FIND(" ",$B10,1)-1)&amp;"*",'Self-Assessment'!$B$5:$B$87,"*should*",'Self-Assessment'!$B$5:$B$87,"&lt;&gt;"&amp;"*shall*")</f>
        <v>3</v>
      </c>
      <c r="N23" s="156"/>
      <c r="O23" s="127">
        <f>COUNTIFS('Self-Assessment'!$A$5:$A$87,LEFT($B10,FIND(" ",$B10,1)-1)&amp;"*",'Self-Assessment'!$B$5:$B$87,"*should*",'Self-Assessment'!$B$5:$B$87,"&lt;&gt;"&amp;"*shall*",'Self-Assessment'!$G$5:$G$87,"Yes")</f>
        <v>0</v>
      </c>
      <c r="P23" s="128"/>
      <c r="Q23" s="129"/>
      <c r="R23" s="127">
        <f>COUNTIFS('Self-Assessment'!$A$5:$A$87,LEFT($B10,FIND(" ",$B10,1)-1)&amp;"*",'Self-Assessment'!$B$5:$B$87,"*should*",'Self-Assessment'!$B$5:$B$87,"&lt;&gt;"&amp;"*shall*",'Self-Assessment'!$G$5:$G$87,"No")</f>
        <v>0</v>
      </c>
      <c r="S23" s="128"/>
      <c r="T23" s="128"/>
      <c r="U23" s="129"/>
      <c r="V23" s="165">
        <f>COUNTIFS('Self-Assessment'!$A$5:$A$87,LEFT($B10,FIND(" ",$B10,1)-1)&amp;"*",'Self-Assessment'!$B$5:$B$87,"*should*",'Self-Assessment'!$B$5:$B$87,"&lt;&gt;"&amp;"*shall*",'Self-Assessment'!$G$5:$G$87,"Not applicable")</f>
        <v>0</v>
      </c>
      <c r="W23" s="166"/>
      <c r="X23" s="166"/>
      <c r="Y23" s="167"/>
      <c r="Z23" s="145">
        <f t="shared" si="4"/>
        <v>0</v>
      </c>
      <c r="AA23" s="146"/>
      <c r="AB23" s="147"/>
      <c r="AC23" s="145">
        <f t="shared" si="5"/>
        <v>0</v>
      </c>
      <c r="AD23" s="146"/>
      <c r="AE23" s="147"/>
      <c r="AF23" s="145">
        <f t="shared" si="6"/>
        <v>0</v>
      </c>
      <c r="AG23" s="146"/>
      <c r="AH23" s="163"/>
      <c r="AI23" s="174" t="str">
        <f t="shared" si="3"/>
        <v>Incomplete</v>
      </c>
      <c r="AJ23" s="175"/>
      <c r="AK23" s="175"/>
      <c r="AL23" s="175"/>
    </row>
    <row r="24" spans="1:39" ht="14.5" customHeight="1" x14ac:dyDescent="0.35">
      <c r="B24" s="42" t="s">
        <v>175</v>
      </c>
      <c r="C24" s="51"/>
      <c r="D24" s="51"/>
      <c r="E24" s="52"/>
      <c r="F24" s="51"/>
      <c r="G24" s="51"/>
      <c r="H24" s="51"/>
      <c r="I24" s="51"/>
      <c r="J24" s="51"/>
      <c r="K24" s="51"/>
      <c r="L24" s="63"/>
      <c r="M24" s="153">
        <f>COUNTIFS('Self-Assessment'!$A$5:$A$87,LEFT($B11,FIND(" ",$B11,1)-1)&amp;"*",'Self-Assessment'!$B$5:$B$87,"*should*",'Self-Assessment'!$B$5:$B$87,"&lt;&gt;"&amp;"*shall*")</f>
        <v>3</v>
      </c>
      <c r="N24" s="154"/>
      <c r="O24" s="124">
        <f>COUNTIFS('Self-Assessment'!$A$5:$A$87,LEFT($B11,FIND(" ",$B11,1)-1)&amp;"*",'Self-Assessment'!$B$5:$B$87,"*should*",'Self-Assessment'!$B$5:$B$87,"&lt;&gt;"&amp;"*shall*",'Self-Assessment'!$G$5:$G$87,"Yes")</f>
        <v>0</v>
      </c>
      <c r="P24" s="125"/>
      <c r="Q24" s="126"/>
      <c r="R24" s="124">
        <f>COUNTIFS('Self-Assessment'!$A$5:$A$87,LEFT($B11,FIND(" ",$B11,1)-1)&amp;"*",'Self-Assessment'!$B$5:$B$87,"*should*",'Self-Assessment'!$B$5:$B$87,"&lt;&gt;"&amp;"*shall*",'Self-Assessment'!$G$5:$G$87,"No")</f>
        <v>0</v>
      </c>
      <c r="S24" s="125"/>
      <c r="T24" s="125"/>
      <c r="U24" s="126"/>
      <c r="V24" s="157">
        <f>COUNTIFS('Self-Assessment'!$A$5:$A$87,LEFT($B11,FIND(" ",$B11,1)-1)&amp;"*",'Self-Assessment'!$B$5:$B$87,"*should*",'Self-Assessment'!$B$5:$B$87,"&lt;&gt;"&amp;"*shall*",'Self-Assessment'!$G$5:$G$87,"Not applicable")</f>
        <v>0</v>
      </c>
      <c r="W24" s="158"/>
      <c r="X24" s="158"/>
      <c r="Y24" s="159"/>
      <c r="Z24" s="139">
        <f t="shared" si="4"/>
        <v>0</v>
      </c>
      <c r="AA24" s="140"/>
      <c r="AB24" s="141"/>
      <c r="AC24" s="139">
        <f t="shared" si="5"/>
        <v>0</v>
      </c>
      <c r="AD24" s="140"/>
      <c r="AE24" s="141"/>
      <c r="AF24" s="139">
        <f t="shared" si="6"/>
        <v>0</v>
      </c>
      <c r="AG24" s="140"/>
      <c r="AH24" s="164"/>
      <c r="AI24" s="172" t="str">
        <f t="shared" si="3"/>
        <v>Incomplete</v>
      </c>
      <c r="AJ24" s="173"/>
      <c r="AK24" s="173"/>
      <c r="AL24" s="173"/>
    </row>
    <row r="25" spans="1:39" ht="14.5" customHeight="1" x14ac:dyDescent="0.35">
      <c r="B25" s="46" t="s">
        <v>174</v>
      </c>
      <c r="C25" s="47"/>
      <c r="D25" s="47"/>
      <c r="E25" s="48"/>
      <c r="F25" s="47"/>
      <c r="G25" s="47"/>
      <c r="H25" s="47"/>
      <c r="I25" s="47"/>
      <c r="J25" s="47"/>
      <c r="K25" s="47"/>
      <c r="L25" s="65"/>
      <c r="M25" s="155">
        <f>COUNTIFS('Self-Assessment'!$A$5:$A$87,LEFT($B12,FIND(" ",$B12,1)-1)&amp;"*",'Self-Assessment'!$B$5:$B$87,"*should*",'Self-Assessment'!$B$5:$B$87,"&lt;&gt;"&amp;"*shall*")</f>
        <v>4</v>
      </c>
      <c r="N25" s="156"/>
      <c r="O25" s="127">
        <f>COUNTIFS('Self-Assessment'!$A$5:$A$87,LEFT($B12,FIND(" ",$B12,1)-1)&amp;"*",'Self-Assessment'!$B$5:$B$87,"*should*",'Self-Assessment'!$B$5:$B$87,"&lt;&gt;"&amp;"*shall*",'Self-Assessment'!$G$5:$G$87,"Yes")</f>
        <v>0</v>
      </c>
      <c r="P25" s="128"/>
      <c r="Q25" s="129"/>
      <c r="R25" s="127">
        <f>COUNTIFS('Self-Assessment'!$A$5:$A$87,LEFT($B12,FIND(" ",$B12,1)-1)&amp;"*",'Self-Assessment'!$B$5:$B$87,"*should*",'Self-Assessment'!$B$5:$B$87,"&lt;&gt;"&amp;"*shall*",'Self-Assessment'!$G$5:$G$87,"No")</f>
        <v>0</v>
      </c>
      <c r="S25" s="128"/>
      <c r="T25" s="128"/>
      <c r="U25" s="129"/>
      <c r="V25" s="165">
        <f>COUNTIFS('Self-Assessment'!$A$5:$A$87,LEFT($B12,FIND(" ",$B12,1)-1)&amp;"*",'Self-Assessment'!$B$5:$B$87,"*should*",'Self-Assessment'!$B$5:$B$87,"&lt;&gt;"&amp;"*shall*",'Self-Assessment'!$G$5:$G$87,"Not applicable")</f>
        <v>0</v>
      </c>
      <c r="W25" s="166"/>
      <c r="X25" s="166"/>
      <c r="Y25" s="167"/>
      <c r="Z25" s="145">
        <f t="shared" si="4"/>
        <v>0</v>
      </c>
      <c r="AA25" s="146"/>
      <c r="AB25" s="147"/>
      <c r="AC25" s="145">
        <f t="shared" si="5"/>
        <v>0</v>
      </c>
      <c r="AD25" s="146"/>
      <c r="AE25" s="147"/>
      <c r="AF25" s="145">
        <f t="shared" si="6"/>
        <v>0</v>
      </c>
      <c r="AG25" s="146"/>
      <c r="AH25" s="163"/>
      <c r="AI25" s="174" t="str">
        <f t="shared" si="3"/>
        <v>Incomplete</v>
      </c>
      <c r="AJ25" s="175"/>
      <c r="AK25" s="175"/>
      <c r="AL25" s="175"/>
    </row>
    <row r="26" spans="1:39" ht="14.5" customHeight="1" x14ac:dyDescent="0.35">
      <c r="B26" s="42" t="s">
        <v>97</v>
      </c>
      <c r="C26" s="51"/>
      <c r="D26" s="51"/>
      <c r="E26" s="52"/>
      <c r="F26" s="51"/>
      <c r="G26" s="51"/>
      <c r="H26" s="51"/>
      <c r="I26" s="51"/>
      <c r="J26" s="51"/>
      <c r="K26" s="51"/>
      <c r="L26" s="63"/>
      <c r="M26" s="153">
        <f>COUNTIFS('Self-Assessment'!$A$5:$A$87,LEFT($B13,FIND(" ",$B13,1)-1)&amp;"*",'Self-Assessment'!$B$5:$B$87,"*should*",'Self-Assessment'!$B$5:$B$87,"&lt;&gt;"&amp;"*shall*")</f>
        <v>3</v>
      </c>
      <c r="N26" s="154"/>
      <c r="O26" s="124">
        <f>COUNTIFS('Self-Assessment'!$A$5:$A$87,LEFT($B13,FIND(" ",$B13,1)-1)&amp;"*",'Self-Assessment'!$B$5:$B$87,"*should*",'Self-Assessment'!$B$5:$B$87,"&lt;&gt;"&amp;"*shall*",'Self-Assessment'!$G$5:$G$87,"Yes")</f>
        <v>0</v>
      </c>
      <c r="P26" s="125"/>
      <c r="Q26" s="126"/>
      <c r="R26" s="124">
        <f>COUNTIFS('Self-Assessment'!$A$5:$A$87,LEFT($B13,FIND(" ",$B13,1)-1)&amp;"*",'Self-Assessment'!$B$5:$B$87,"*should*",'Self-Assessment'!$B$5:$B$87,"&lt;&gt;"&amp;"*shall*",'Self-Assessment'!$G$5:$G$87,"No")</f>
        <v>0</v>
      </c>
      <c r="S26" s="125"/>
      <c r="T26" s="125"/>
      <c r="U26" s="126"/>
      <c r="V26" s="157">
        <f>COUNTIFS('Self-Assessment'!$A$5:$A$87,LEFT($B13,FIND(" ",$B13,1)-1)&amp;"*",'Self-Assessment'!$B$5:$B$87,"*should*",'Self-Assessment'!$B$5:$B$87,"&lt;&gt;"&amp;"*shall*",'Self-Assessment'!$G$5:$G$87,"Not applicable")</f>
        <v>0</v>
      </c>
      <c r="W26" s="158"/>
      <c r="X26" s="158"/>
      <c r="Y26" s="159"/>
      <c r="Z26" s="139">
        <f t="shared" si="4"/>
        <v>0</v>
      </c>
      <c r="AA26" s="140"/>
      <c r="AB26" s="141"/>
      <c r="AC26" s="139">
        <f t="shared" si="5"/>
        <v>0</v>
      </c>
      <c r="AD26" s="140"/>
      <c r="AE26" s="141"/>
      <c r="AF26" s="139">
        <f t="shared" si="6"/>
        <v>0</v>
      </c>
      <c r="AG26" s="140"/>
      <c r="AH26" s="164"/>
      <c r="AI26" s="172" t="str">
        <f t="shared" si="3"/>
        <v>Incomplete</v>
      </c>
      <c r="AJ26" s="173"/>
      <c r="AK26" s="173"/>
      <c r="AL26" s="173"/>
    </row>
    <row r="27" spans="1:39" ht="14.5" customHeight="1" x14ac:dyDescent="0.35">
      <c r="B27" s="46" t="s">
        <v>169</v>
      </c>
      <c r="C27" s="47"/>
      <c r="D27" s="47"/>
      <c r="E27" s="48"/>
      <c r="F27" s="47"/>
      <c r="G27" s="47"/>
      <c r="H27" s="47"/>
      <c r="I27" s="47"/>
      <c r="J27" s="47"/>
      <c r="K27" s="47"/>
      <c r="L27" s="65"/>
      <c r="M27" s="155">
        <f>COUNTIFS('Self-Assessment'!$A$5:$A$87,LEFT($B14,FIND(" ",$B14,1)-1)&amp;"*",'Self-Assessment'!$B$5:$B$87,"*should*",'Self-Assessment'!$B$5:$B$87,"&lt;&gt;"&amp;"*shall*")</f>
        <v>5</v>
      </c>
      <c r="N27" s="156"/>
      <c r="O27" s="127">
        <f>COUNTIFS('Self-Assessment'!$A$5:$A$87,LEFT($B14,FIND(" ",$B14,1)-1)&amp;"*",'Self-Assessment'!$B$5:$B$87,"*should*",'Self-Assessment'!$B$5:$B$87,"&lt;&gt;"&amp;"*shall*",'Self-Assessment'!$G$5:$G$87,"Yes")</f>
        <v>0</v>
      </c>
      <c r="P27" s="128"/>
      <c r="Q27" s="129"/>
      <c r="R27" s="127">
        <f>COUNTIFS('Self-Assessment'!$A$5:$A$87,LEFT($B14,FIND(" ",$B14,1)-1)&amp;"*",'Self-Assessment'!$B$5:$B$87,"*should*",'Self-Assessment'!$B$5:$B$87,"&lt;&gt;"&amp;"*shall*",'Self-Assessment'!$G$5:$G$87,"No")</f>
        <v>0</v>
      </c>
      <c r="S27" s="128"/>
      <c r="T27" s="128"/>
      <c r="U27" s="129"/>
      <c r="V27" s="165">
        <f>COUNTIFS('Self-Assessment'!$A$5:$A$87,LEFT($B14,FIND(" ",$B14,1)-1)&amp;"*",'Self-Assessment'!$B$5:$B$87,"*should*",'Self-Assessment'!$B$5:$B$87,"&lt;&gt;"&amp;"*shall*",'Self-Assessment'!$G$5:$G$87,"Not applicable")</f>
        <v>0</v>
      </c>
      <c r="W27" s="166"/>
      <c r="X27" s="166"/>
      <c r="Y27" s="167"/>
      <c r="Z27" s="145">
        <f t="shared" si="4"/>
        <v>0</v>
      </c>
      <c r="AA27" s="146"/>
      <c r="AB27" s="147"/>
      <c r="AC27" s="145">
        <f t="shared" si="5"/>
        <v>0</v>
      </c>
      <c r="AD27" s="146"/>
      <c r="AE27" s="147"/>
      <c r="AF27" s="145">
        <f t="shared" si="6"/>
        <v>0</v>
      </c>
      <c r="AG27" s="146"/>
      <c r="AH27" s="163"/>
      <c r="AI27" s="174" t="str">
        <f t="shared" si="3"/>
        <v>Incomplete</v>
      </c>
      <c r="AJ27" s="175"/>
      <c r="AK27" s="175"/>
      <c r="AL27" s="175"/>
    </row>
    <row r="28" spans="1:39" ht="14.5" customHeight="1" x14ac:dyDescent="0.35">
      <c r="B28" s="42" t="s">
        <v>98</v>
      </c>
      <c r="C28" s="51"/>
      <c r="D28" s="51"/>
      <c r="E28" s="52"/>
      <c r="F28" s="51"/>
      <c r="G28" s="51"/>
      <c r="H28" s="51"/>
      <c r="I28" s="51"/>
      <c r="J28" s="51"/>
      <c r="K28" s="51"/>
      <c r="L28" s="63"/>
      <c r="M28" s="153">
        <f>COUNTIFS('Self-Assessment'!$A$5:$A$87,LEFT($B15,FIND(" ",$B15,1)-1)&amp;"*",'Self-Assessment'!$B$5:$B$87,"*should*",'Self-Assessment'!$B$5:$B$87,"&lt;&gt;"&amp;"*shall*")</f>
        <v>2</v>
      </c>
      <c r="N28" s="154"/>
      <c r="O28" s="124">
        <f>COUNTIFS('Self-Assessment'!$A$5:$A$87,LEFT($B15,FIND(" ",$B15,1)-1)&amp;"*",'Self-Assessment'!$B$5:$B$87,"*should*",'Self-Assessment'!$B$5:$B$87,"&lt;&gt;"&amp;"*shall*",'Self-Assessment'!$G$5:$G$87,"Yes")</f>
        <v>0</v>
      </c>
      <c r="P28" s="125"/>
      <c r="Q28" s="126"/>
      <c r="R28" s="124">
        <f>COUNTIFS('Self-Assessment'!$A$5:$A$87,LEFT($B15,FIND(" ",$B15,1)-1)&amp;"*",'Self-Assessment'!$B$5:$B$87,"*should*",'Self-Assessment'!$B$5:$B$87,"&lt;&gt;"&amp;"*shall*",'Self-Assessment'!$G$5:$G$87,"No")</f>
        <v>0</v>
      </c>
      <c r="S28" s="125"/>
      <c r="T28" s="125"/>
      <c r="U28" s="126"/>
      <c r="V28" s="157">
        <f>COUNTIFS('Self-Assessment'!$A$5:$A$87,LEFT($B15,FIND(" ",$B15,1)-1)&amp;"*",'Self-Assessment'!$B$5:$B$87,"*should*",'Self-Assessment'!$B$5:$B$87,"&lt;&gt;"&amp;"*shall*",'Self-Assessment'!$G$5:$G$87,"Not applicable")</f>
        <v>0</v>
      </c>
      <c r="W28" s="158"/>
      <c r="X28" s="158"/>
      <c r="Y28" s="159"/>
      <c r="Z28" s="139">
        <f t="shared" si="4"/>
        <v>0</v>
      </c>
      <c r="AA28" s="140"/>
      <c r="AB28" s="141"/>
      <c r="AC28" s="139">
        <f t="shared" si="5"/>
        <v>0</v>
      </c>
      <c r="AD28" s="140"/>
      <c r="AE28" s="141"/>
      <c r="AF28" s="139">
        <f t="shared" si="6"/>
        <v>0</v>
      </c>
      <c r="AG28" s="140"/>
      <c r="AH28" s="164"/>
      <c r="AI28" s="172" t="str">
        <f t="shared" si="3"/>
        <v>Incomplete</v>
      </c>
      <c r="AJ28" s="173"/>
      <c r="AK28" s="173"/>
      <c r="AL28" s="173"/>
    </row>
    <row r="29" spans="1:39" ht="14.5" customHeight="1" x14ac:dyDescent="0.35">
      <c r="B29" s="54"/>
      <c r="C29" s="55"/>
      <c r="D29" s="55"/>
      <c r="E29" s="55"/>
      <c r="F29" s="56"/>
      <c r="G29" s="55"/>
      <c r="H29" s="55"/>
      <c r="I29" s="55"/>
      <c r="J29" s="55"/>
      <c r="K29" s="55"/>
      <c r="L29" s="57" t="s">
        <v>101</v>
      </c>
      <c r="M29" s="148">
        <f>SUM(M20:M28)</f>
        <v>29</v>
      </c>
      <c r="N29" s="149"/>
      <c r="O29" s="150">
        <f t="shared" ref="O29" si="7">SUM(O20:O28)</f>
        <v>0</v>
      </c>
      <c r="P29" s="151"/>
      <c r="Q29" s="152"/>
      <c r="R29" s="150">
        <f>SUM(R20:R28)</f>
        <v>0</v>
      </c>
      <c r="S29" s="151"/>
      <c r="T29" s="151"/>
      <c r="U29" s="152"/>
      <c r="V29" s="160">
        <f>SUM(V20:V28)</f>
        <v>0</v>
      </c>
      <c r="W29" s="161"/>
      <c r="X29" s="161"/>
      <c r="Y29" s="162"/>
      <c r="Z29" s="142">
        <f>O29/M29</f>
        <v>0</v>
      </c>
      <c r="AA29" s="143"/>
      <c r="AB29" s="144"/>
      <c r="AC29" s="142">
        <f>R29/M29</f>
        <v>0</v>
      </c>
      <c r="AD29" s="143"/>
      <c r="AE29" s="144"/>
      <c r="AF29" s="142">
        <f>V29/M29</f>
        <v>0</v>
      </c>
      <c r="AG29" s="143"/>
      <c r="AH29" s="144"/>
      <c r="AI29" s="176" t="str">
        <f t="shared" si="3"/>
        <v>Incomplete</v>
      </c>
      <c r="AJ29" s="177"/>
      <c r="AK29" s="177"/>
      <c r="AL29" s="177"/>
    </row>
    <row r="30" spans="1:39" ht="14.5" customHeight="1" x14ac:dyDescent="0.35"/>
    <row r="31" spans="1:39" s="30" customFormat="1" ht="27.65" customHeight="1" x14ac:dyDescent="0.35">
      <c r="A31" s="123" t="str">
        <f>IF(O16=M16,"Congratulations! Your organisation is ready for Cyber Essentials certification. Do proceed to prepare the relevant supporting documents and approach your certification body to apply for certification.",IF(AND(R16&gt;0,O16+R16=M16),"Your organisation is not ready for Cyber Essential certification. To be eligible for Cyber Essentials mark, all the 'shall' requirements have to be implemented.","You have not completed the self-assessment questionnaire. Do fill up the self-assessment questionnaire to find out if your organisation is ready for Cyber Essentials certification."))</f>
        <v>You have not completed the self-assessment questionnaire. Do fill up the self-assessment questionnaire to find out if your organisation is ready for Cyber Essentials certification.</v>
      </c>
      <c r="B31" s="123"/>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row>
    <row r="32" spans="1:39" ht="14.5" customHeight="1" x14ac:dyDescent="0.35"/>
    <row r="33" ht="14.5" customHeight="1" x14ac:dyDescent="0.35"/>
  </sheetData>
  <sheetProtection algorithmName="SHA-512" hashValue="h0ITznAVtHyK4JsMJcCY7kGWti8V40rRi2qV+w2Y3ScJuKCpcbZLQCRwMePPCl44anHIorag1ZFwSupdMTRM7w==" saltValue="5iEHM2HEcHNNVa6bwMAqkg==" spinCount="100000" sheet="1" objects="1" scenarios="1"/>
  <mergeCells count="190">
    <mergeCell ref="AI29:AL29"/>
    <mergeCell ref="Z15:AB15"/>
    <mergeCell ref="Z16:AB16"/>
    <mergeCell ref="AF6:AH6"/>
    <mergeCell ref="AF7:AH7"/>
    <mergeCell ref="AF8:AH8"/>
    <mergeCell ref="AF9:AH9"/>
    <mergeCell ref="AF10:AH10"/>
    <mergeCell ref="AF11:AH11"/>
    <mergeCell ref="AF12:AH12"/>
    <mergeCell ref="AF13:AH13"/>
    <mergeCell ref="AF14:AH14"/>
    <mergeCell ref="AF15:AH15"/>
    <mergeCell ref="AF16:AH16"/>
    <mergeCell ref="Z6:AB6"/>
    <mergeCell ref="Z7:AB7"/>
    <mergeCell ref="Z8:AB8"/>
    <mergeCell ref="Z9:AB9"/>
    <mergeCell ref="Z10:AB10"/>
    <mergeCell ref="Z11:AB11"/>
    <mergeCell ref="Z12:AB12"/>
    <mergeCell ref="Z13:AB13"/>
    <mergeCell ref="Z14:AB14"/>
    <mergeCell ref="AF28:AH28"/>
    <mergeCell ref="AF29:AH29"/>
    <mergeCell ref="AI6:AL6"/>
    <mergeCell ref="AI7:AL7"/>
    <mergeCell ref="AI8:AL8"/>
    <mergeCell ref="AI9:AL9"/>
    <mergeCell ref="AI10:AL10"/>
    <mergeCell ref="AI11:AL11"/>
    <mergeCell ref="AI12:AL12"/>
    <mergeCell ref="AI13:AL13"/>
    <mergeCell ref="AI14:AL14"/>
    <mergeCell ref="AI15:AL15"/>
    <mergeCell ref="AI16:AL16"/>
    <mergeCell ref="AI19:AL19"/>
    <mergeCell ref="AI20:AL20"/>
    <mergeCell ref="AI21:AL21"/>
    <mergeCell ref="AI22:AL22"/>
    <mergeCell ref="AI23:AL23"/>
    <mergeCell ref="AI24:AL24"/>
    <mergeCell ref="AI25:AL25"/>
    <mergeCell ref="AI26:AL26"/>
    <mergeCell ref="AI27:AL27"/>
    <mergeCell ref="AI28:AL28"/>
    <mergeCell ref="AF19:AH19"/>
    <mergeCell ref="AF20:AH20"/>
    <mergeCell ref="AF21:AH21"/>
    <mergeCell ref="AF22:AH22"/>
    <mergeCell ref="AF23:AH23"/>
    <mergeCell ref="AF24:AH24"/>
    <mergeCell ref="AF25:AH25"/>
    <mergeCell ref="AF26:AH26"/>
    <mergeCell ref="AF27:AH27"/>
    <mergeCell ref="V19:Y19"/>
    <mergeCell ref="V20:Y20"/>
    <mergeCell ref="V21:Y21"/>
    <mergeCell ref="V22:Y22"/>
    <mergeCell ref="V23:Y23"/>
    <mergeCell ref="V24:Y24"/>
    <mergeCell ref="V25:Y25"/>
    <mergeCell ref="V26:Y26"/>
    <mergeCell ref="V27:Y27"/>
    <mergeCell ref="AC23:AE23"/>
    <mergeCell ref="AC24:AE24"/>
    <mergeCell ref="AC25:AE25"/>
    <mergeCell ref="AC26:AE26"/>
    <mergeCell ref="AC27:AE27"/>
    <mergeCell ref="V28:Y28"/>
    <mergeCell ref="V29:Y29"/>
    <mergeCell ref="Z19:AB19"/>
    <mergeCell ref="Z20:AB20"/>
    <mergeCell ref="Z21:AB21"/>
    <mergeCell ref="Z22:AB22"/>
    <mergeCell ref="Z23:AB23"/>
    <mergeCell ref="Z24:AB24"/>
    <mergeCell ref="Z25:AB25"/>
    <mergeCell ref="Z26:AB26"/>
    <mergeCell ref="Z27:AB27"/>
    <mergeCell ref="Z28:AB28"/>
    <mergeCell ref="Z29:AB29"/>
    <mergeCell ref="O26:Q26"/>
    <mergeCell ref="O27:Q27"/>
    <mergeCell ref="O28:Q28"/>
    <mergeCell ref="O29:Q29"/>
    <mergeCell ref="R19:U19"/>
    <mergeCell ref="R20:U20"/>
    <mergeCell ref="R21:U21"/>
    <mergeCell ref="R22:U22"/>
    <mergeCell ref="R23:U23"/>
    <mergeCell ref="R24:U24"/>
    <mergeCell ref="R25:U25"/>
    <mergeCell ref="R26:U26"/>
    <mergeCell ref="R27:U27"/>
    <mergeCell ref="R28:U28"/>
    <mergeCell ref="R29:U29"/>
    <mergeCell ref="R13:U13"/>
    <mergeCell ref="R14:U14"/>
    <mergeCell ref="R15:U15"/>
    <mergeCell ref="X13:Y13"/>
    <mergeCell ref="X14:Y14"/>
    <mergeCell ref="X15:Y15"/>
    <mergeCell ref="X16:Y16"/>
    <mergeCell ref="O19:Q19"/>
    <mergeCell ref="O20:Q20"/>
    <mergeCell ref="O13:Q13"/>
    <mergeCell ref="O14:Q14"/>
    <mergeCell ref="O15:Q15"/>
    <mergeCell ref="O16:Q16"/>
    <mergeCell ref="R16:U16"/>
    <mergeCell ref="O6:Q6"/>
    <mergeCell ref="R6:U6"/>
    <mergeCell ref="X6:Y6"/>
    <mergeCell ref="O7:Q7"/>
    <mergeCell ref="O8:Q8"/>
    <mergeCell ref="O9:Q9"/>
    <mergeCell ref="O10:Q10"/>
    <mergeCell ref="O11:Q11"/>
    <mergeCell ref="O12:Q12"/>
    <mergeCell ref="X7:Y7"/>
    <mergeCell ref="X8:Y8"/>
    <mergeCell ref="X9:Y9"/>
    <mergeCell ref="X10:Y10"/>
    <mergeCell ref="X11:Y11"/>
    <mergeCell ref="X12:Y12"/>
    <mergeCell ref="R7:U7"/>
    <mergeCell ref="R8:U8"/>
    <mergeCell ref="R9:U9"/>
    <mergeCell ref="R10:U10"/>
    <mergeCell ref="R11:U11"/>
    <mergeCell ref="R12:U12"/>
    <mergeCell ref="M11:N11"/>
    <mergeCell ref="M12:N12"/>
    <mergeCell ref="M13:N13"/>
    <mergeCell ref="M14:N14"/>
    <mergeCell ref="M15:N15"/>
    <mergeCell ref="M6:N6"/>
    <mergeCell ref="M7:N7"/>
    <mergeCell ref="M8:N8"/>
    <mergeCell ref="M9:N9"/>
    <mergeCell ref="M10:N10"/>
    <mergeCell ref="AC28:AE28"/>
    <mergeCell ref="AC29:AE29"/>
    <mergeCell ref="AC19:AE19"/>
    <mergeCell ref="AC20:AE20"/>
    <mergeCell ref="AC21:AE21"/>
    <mergeCell ref="AC22:AE22"/>
    <mergeCell ref="M29:N29"/>
    <mergeCell ref="AC16:AE16"/>
    <mergeCell ref="M24:N24"/>
    <mergeCell ref="M25:N25"/>
    <mergeCell ref="M26:N26"/>
    <mergeCell ref="M27:N27"/>
    <mergeCell ref="M28:N28"/>
    <mergeCell ref="M19:N19"/>
    <mergeCell ref="M20:N20"/>
    <mergeCell ref="M21:N21"/>
    <mergeCell ref="M22:N22"/>
    <mergeCell ref="M23:N23"/>
    <mergeCell ref="M16:N16"/>
    <mergeCell ref="O21:Q21"/>
    <mergeCell ref="O22:Q22"/>
    <mergeCell ref="O23:Q23"/>
    <mergeCell ref="O24:Q24"/>
    <mergeCell ref="O25:Q25"/>
    <mergeCell ref="M5:AH5"/>
    <mergeCell ref="M18:AH18"/>
    <mergeCell ref="A31:AM31"/>
    <mergeCell ref="AC11:AE11"/>
    <mergeCell ref="AC12:AE12"/>
    <mergeCell ref="AC13:AE13"/>
    <mergeCell ref="AC14:AE14"/>
    <mergeCell ref="AC15:AE15"/>
    <mergeCell ref="AC6:AE6"/>
    <mergeCell ref="AC7:AE7"/>
    <mergeCell ref="AC8:AE8"/>
    <mergeCell ref="AC9:AE9"/>
    <mergeCell ref="AC10:AE10"/>
    <mergeCell ref="V6:W6"/>
    <mergeCell ref="V7:W7"/>
    <mergeCell ref="V8:W8"/>
    <mergeCell ref="V9:W9"/>
    <mergeCell ref="V10:W10"/>
    <mergeCell ref="V11:W11"/>
    <mergeCell ref="V12:W12"/>
    <mergeCell ref="V13:W13"/>
    <mergeCell ref="V14:W14"/>
    <mergeCell ref="V15:W15"/>
    <mergeCell ref="V16:W16"/>
  </mergeCells>
  <conditionalFormatting sqref="V7:V15">
    <cfRule type="dataBar" priority="64">
      <dataBar showValue="0">
        <cfvo type="num" val="0"/>
        <cfvo type="num" val="1"/>
        <color theme="5"/>
      </dataBar>
      <extLst>
        <ext xmlns:x14="http://schemas.microsoft.com/office/spreadsheetml/2009/9/main" uri="{B025F937-C7B1-47D3-B67F-A62EFF666E3E}">
          <x14:id>{B880DA9A-5309-4EC8-AC04-2F4F1AEEFB2E}</x14:id>
        </ext>
      </extLst>
    </cfRule>
    <cfRule type="dataBar" priority="66">
      <dataBar>
        <cfvo type="num" val="0"/>
        <cfvo type="num" val="1"/>
        <color theme="5"/>
      </dataBar>
      <extLst>
        <ext xmlns:x14="http://schemas.microsoft.com/office/spreadsheetml/2009/9/main" uri="{B025F937-C7B1-47D3-B67F-A62EFF666E3E}">
          <x14:id>{F13B00FB-1161-4783-8AB7-B1BE9F7D1924}</x14:id>
        </ext>
      </extLst>
    </cfRule>
    <cfRule type="dataBar" priority="67">
      <dataBar>
        <cfvo type="percent" val="0"/>
        <cfvo type="percentile" val="100"/>
        <color theme="5"/>
      </dataBar>
      <extLst>
        <ext xmlns:x14="http://schemas.microsoft.com/office/spreadsheetml/2009/9/main" uri="{B025F937-C7B1-47D3-B67F-A62EFF666E3E}">
          <x14:id>{0B213A5B-D75E-40B1-BE40-04B65F0B3108}</x14:id>
        </ext>
      </extLst>
    </cfRule>
    <cfRule type="dataBar" priority="68">
      <dataBar>
        <cfvo type="min"/>
        <cfvo type="max"/>
        <color theme="5"/>
      </dataBar>
      <extLst>
        <ext xmlns:x14="http://schemas.microsoft.com/office/spreadsheetml/2009/9/main" uri="{B025F937-C7B1-47D3-B67F-A62EFF666E3E}">
          <x14:id>{95451E5C-443B-4B6E-9773-68F8607BE471}</x14:id>
        </ext>
      </extLst>
    </cfRule>
    <cfRule type="dataBar" priority="69">
      <dataBar>
        <cfvo type="min"/>
        <cfvo type="max"/>
        <color theme="5"/>
      </dataBar>
      <extLst>
        <ext xmlns:x14="http://schemas.microsoft.com/office/spreadsheetml/2009/9/main" uri="{B025F937-C7B1-47D3-B67F-A62EFF666E3E}">
          <x14:id>{2245AC90-83D8-4840-A1BA-4E5FAF544D5A}</x14:id>
        </ext>
      </extLst>
    </cfRule>
    <cfRule type="dataBar" priority="70">
      <dataBar>
        <cfvo type="min"/>
        <cfvo type="max"/>
        <color rgb="FF638EC6"/>
      </dataBar>
      <extLst>
        <ext xmlns:x14="http://schemas.microsoft.com/office/spreadsheetml/2009/9/main" uri="{B025F937-C7B1-47D3-B67F-A62EFF666E3E}">
          <x14:id>{2FD515B7-5887-46E0-8B2A-A72F3413CF4E}</x14:id>
        </ext>
      </extLst>
    </cfRule>
  </conditionalFormatting>
  <conditionalFormatting sqref="V16">
    <cfRule type="dataBar" priority="53">
      <dataBar showValue="0">
        <cfvo type="num" val="0"/>
        <cfvo type="num" val="1"/>
        <color theme="5"/>
      </dataBar>
      <extLst>
        <ext xmlns:x14="http://schemas.microsoft.com/office/spreadsheetml/2009/9/main" uri="{B025F937-C7B1-47D3-B67F-A62EFF666E3E}">
          <x14:id>{984100D2-B6A3-43D3-BF49-C95853E456E4}</x14:id>
        </ext>
      </extLst>
    </cfRule>
    <cfRule type="dataBar" priority="54">
      <dataBar showValue="0">
        <cfvo type="min"/>
        <cfvo type="max"/>
        <color rgb="FF638EC6"/>
      </dataBar>
      <extLst>
        <ext xmlns:x14="http://schemas.microsoft.com/office/spreadsheetml/2009/9/main" uri="{B025F937-C7B1-47D3-B67F-A62EFF666E3E}">
          <x14:id>{458D778A-14F9-4E3E-B019-E73207D16F2D}</x14:id>
        </ext>
      </extLst>
    </cfRule>
    <cfRule type="dataBar" priority="55">
      <dataBar>
        <cfvo type="num" val="0"/>
        <cfvo type="num" val="1"/>
        <color theme="5"/>
      </dataBar>
      <extLst>
        <ext xmlns:x14="http://schemas.microsoft.com/office/spreadsheetml/2009/9/main" uri="{B025F937-C7B1-47D3-B67F-A62EFF666E3E}">
          <x14:id>{FE238F01-A86D-417B-9B84-8DBB12059D79}</x14:id>
        </ext>
      </extLst>
    </cfRule>
    <cfRule type="dataBar" priority="56">
      <dataBar>
        <cfvo type="percent" val="0"/>
        <cfvo type="percentile" val="100"/>
        <color theme="5"/>
      </dataBar>
      <extLst>
        <ext xmlns:x14="http://schemas.microsoft.com/office/spreadsheetml/2009/9/main" uri="{B025F937-C7B1-47D3-B67F-A62EFF666E3E}">
          <x14:id>{4B5BD56E-8F0B-442F-B867-01B69B2F15D6}</x14:id>
        </ext>
      </extLst>
    </cfRule>
    <cfRule type="dataBar" priority="57">
      <dataBar>
        <cfvo type="min"/>
        <cfvo type="max"/>
        <color theme="5"/>
      </dataBar>
      <extLst>
        <ext xmlns:x14="http://schemas.microsoft.com/office/spreadsheetml/2009/9/main" uri="{B025F937-C7B1-47D3-B67F-A62EFF666E3E}">
          <x14:id>{9B63EFCA-CA23-45E1-B42E-D16E1DC0A0B1}</x14:id>
        </ext>
      </extLst>
    </cfRule>
    <cfRule type="dataBar" priority="58">
      <dataBar>
        <cfvo type="min"/>
        <cfvo type="max"/>
        <color theme="5"/>
      </dataBar>
      <extLst>
        <ext xmlns:x14="http://schemas.microsoft.com/office/spreadsheetml/2009/9/main" uri="{B025F937-C7B1-47D3-B67F-A62EFF666E3E}">
          <x14:id>{69922ED6-EC2A-4061-89B3-5B5C3658C4E6}</x14:id>
        </ext>
      </extLst>
    </cfRule>
    <cfRule type="dataBar" priority="59">
      <dataBar>
        <cfvo type="min"/>
        <cfvo type="max"/>
        <color rgb="FF638EC6"/>
      </dataBar>
      <extLst>
        <ext xmlns:x14="http://schemas.microsoft.com/office/spreadsheetml/2009/9/main" uri="{B025F937-C7B1-47D3-B67F-A62EFF666E3E}">
          <x14:id>{45E7B22B-F7FE-4E7A-88ED-390DCBD5B493}</x14:id>
        </ext>
      </extLst>
    </cfRule>
  </conditionalFormatting>
  <conditionalFormatting sqref="X7:X15 V7:V15">
    <cfRule type="dataBar" priority="80">
      <dataBar showValue="0">
        <cfvo type="min"/>
        <cfvo type="max"/>
        <color rgb="FF638EC6"/>
      </dataBar>
      <extLst>
        <ext xmlns:x14="http://schemas.microsoft.com/office/spreadsheetml/2009/9/main" uri="{B025F937-C7B1-47D3-B67F-A62EFF666E3E}">
          <x14:id>{1C2A4277-BDCD-44B7-AB9B-994F9F14C053}</x14:id>
        </ext>
      </extLst>
    </cfRule>
  </conditionalFormatting>
  <conditionalFormatting sqref="X7:X15">
    <cfRule type="dataBar" priority="63">
      <dataBar showValue="0">
        <cfvo type="num" val="0"/>
        <cfvo type="num" val="1"/>
        <color theme="9"/>
      </dataBar>
      <extLst>
        <ext xmlns:x14="http://schemas.microsoft.com/office/spreadsheetml/2009/9/main" uri="{B025F937-C7B1-47D3-B67F-A62EFF666E3E}">
          <x14:id>{547F4F07-D336-4249-8120-F16AC36422DB}</x14:id>
        </ext>
      </extLst>
    </cfRule>
    <cfRule type="dataBar" priority="71">
      <dataBar>
        <cfvo type="min"/>
        <cfvo type="max"/>
        <color theme="9"/>
      </dataBar>
      <extLst>
        <ext xmlns:x14="http://schemas.microsoft.com/office/spreadsheetml/2009/9/main" uri="{B025F937-C7B1-47D3-B67F-A62EFF666E3E}">
          <x14:id>{72C4BAE3-7BF4-45A5-8C33-9032F1C3047F}</x14:id>
        </ext>
      </extLst>
    </cfRule>
    <cfRule type="dataBar" priority="72">
      <dataBar>
        <cfvo type="min"/>
        <cfvo type="max"/>
        <color rgb="FF638EC6"/>
      </dataBar>
      <extLst>
        <ext xmlns:x14="http://schemas.microsoft.com/office/spreadsheetml/2009/9/main" uri="{B025F937-C7B1-47D3-B67F-A62EFF666E3E}">
          <x14:id>{0EE0408A-527B-4FBB-83D8-72F2A8E96ED0}</x14:id>
        </ext>
      </extLst>
    </cfRule>
  </conditionalFormatting>
  <conditionalFormatting sqref="X16">
    <cfRule type="dataBar" priority="49">
      <dataBar showValue="0">
        <cfvo type="num" val="0"/>
        <cfvo type="num" val="1"/>
        <color theme="9"/>
      </dataBar>
      <extLst>
        <ext xmlns:x14="http://schemas.microsoft.com/office/spreadsheetml/2009/9/main" uri="{B025F937-C7B1-47D3-B67F-A62EFF666E3E}">
          <x14:id>{4A66B7A5-E2B5-436A-952C-8C5D3A85F700}</x14:id>
        </ext>
      </extLst>
    </cfRule>
    <cfRule type="dataBar" priority="50">
      <dataBar showValue="0">
        <cfvo type="min"/>
        <cfvo type="max"/>
        <color rgb="FF638EC6"/>
      </dataBar>
      <extLst>
        <ext xmlns:x14="http://schemas.microsoft.com/office/spreadsheetml/2009/9/main" uri="{B025F937-C7B1-47D3-B67F-A62EFF666E3E}">
          <x14:id>{1300D802-A0C4-46DC-9C6D-A3DBFCB533DB}</x14:id>
        </ext>
      </extLst>
    </cfRule>
    <cfRule type="dataBar" priority="51">
      <dataBar>
        <cfvo type="min"/>
        <cfvo type="max"/>
        <color theme="9"/>
      </dataBar>
      <extLst>
        <ext xmlns:x14="http://schemas.microsoft.com/office/spreadsheetml/2009/9/main" uri="{B025F937-C7B1-47D3-B67F-A62EFF666E3E}">
          <x14:id>{2BF1B772-45DA-47F7-86FC-40F7AD58C22B}</x14:id>
        </ext>
      </extLst>
    </cfRule>
    <cfRule type="dataBar" priority="52">
      <dataBar>
        <cfvo type="min"/>
        <cfvo type="max"/>
        <color rgb="FF638EC6"/>
      </dataBar>
      <extLst>
        <ext xmlns:x14="http://schemas.microsoft.com/office/spreadsheetml/2009/9/main" uri="{B025F937-C7B1-47D3-B67F-A62EFF666E3E}">
          <x14:id>{20609B1A-6EE9-493E-952C-DE07439497D8}</x14:id>
        </ext>
      </extLst>
    </cfRule>
  </conditionalFormatting>
  <conditionalFormatting sqref="AI7:AI16">
    <cfRule type="cellIs" dxfId="5" priority="46" operator="equal">
      <formula>"Incomplete"</formula>
    </cfRule>
    <cfRule type="cellIs" dxfId="4" priority="47" operator="equal">
      <formula>"Pass"</formula>
    </cfRule>
    <cfRule type="cellIs" dxfId="3" priority="48" operator="equal">
      <formula>"Fail"</formula>
    </cfRule>
  </conditionalFormatting>
  <conditionalFormatting sqref="AI20:AI29">
    <cfRule type="cellIs" dxfId="2" priority="13" operator="equal">
      <formula>"Incomplete"</formula>
    </cfRule>
    <cfRule type="cellIs" dxfId="1" priority="14" operator="equal">
      <formula>"Pass"</formula>
    </cfRule>
    <cfRule type="cellIs" dxfId="0" priority="15" operator="equal">
      <formula>"Fail"</formula>
    </cfRule>
  </conditionalFormatting>
  <printOptions horizontalCentered="1"/>
  <pageMargins left="0.23622047244094491" right="0.23622047244094491" top="0.74803149606299213" bottom="0.74803149606299213" header="0.31496062992125984" footer="0.31496062992125984"/>
  <headerFooter>
    <oddHeader>&amp;L&amp;10 Cyber Essentials mark — Self-assessment questionnaire</oddHeader>
    <oddFooter>&amp;L&amp;10Date: &amp;D&amp;C&amp;10CONFIDENTIAL&amp;R&amp;10Page &amp;P of &amp;N</oddFooter>
  </headerFooter>
  <drawing r:id="rId2"/>
  <extLst>
    <ext xmlns:x14="http://schemas.microsoft.com/office/spreadsheetml/2009/9/main" uri="{78C0D931-6437-407d-A8EE-F0AAD7539E65}">
      <x14:conditionalFormattings>
        <x14:conditionalFormatting xmlns:xm="http://schemas.microsoft.com/office/excel/2006/main">
          <x14:cfRule type="dataBar" id="{B880DA9A-5309-4EC8-AC04-2F4F1AEEFB2E}">
            <x14:dataBar minLength="0" maxLength="100" gradient="0" direction="rightToLeft">
              <x14:cfvo type="num">
                <xm:f>0</xm:f>
              </x14:cfvo>
              <x14:cfvo type="num">
                <xm:f>1</xm:f>
              </x14:cfvo>
              <x14:negativeFillColor rgb="FFFF0000"/>
              <x14:axisColor rgb="FF000000"/>
            </x14:dataBar>
          </x14:cfRule>
          <x14:cfRule type="dataBar" id="{F13B00FB-1161-4783-8AB7-B1BE9F7D1924}">
            <x14:dataBar minLength="0" maxLength="100" gradient="0" direction="rightToLeft">
              <x14:cfvo type="num">
                <xm:f>0</xm:f>
              </x14:cfvo>
              <x14:cfvo type="num">
                <xm:f>1</xm:f>
              </x14:cfvo>
              <x14:negativeFillColor rgb="FFFF0000"/>
              <x14:axisColor rgb="FF000000"/>
            </x14:dataBar>
          </x14:cfRule>
          <x14:cfRule type="dataBar" id="{0B213A5B-D75E-40B1-BE40-04B65F0B3108}">
            <x14:dataBar minLength="0" maxLength="100" gradient="0" direction="rightToLeft">
              <x14:cfvo type="percent">
                <xm:f>0</xm:f>
              </x14:cfvo>
              <x14:cfvo type="percentile">
                <xm:f>100</xm:f>
              </x14:cfvo>
              <x14:negativeFillColor rgb="FFFF0000"/>
              <x14:axisColor rgb="FF000000"/>
            </x14:dataBar>
          </x14:cfRule>
          <x14:cfRule type="dataBar" id="{95451E5C-443B-4B6E-9773-68F8607BE471}">
            <x14:dataBar minLength="0" maxLength="100" gradient="0" direction="rightToLeft">
              <x14:cfvo type="autoMin"/>
              <x14:cfvo type="autoMax"/>
              <x14:negativeFillColor rgb="FFFF0000"/>
              <x14:axisColor rgb="FF000000"/>
            </x14:dataBar>
          </x14:cfRule>
          <x14:cfRule type="dataBar" id="{2245AC90-83D8-4840-A1BA-4E5FAF544D5A}">
            <x14:dataBar minLength="0" maxLength="100" gradient="0" direction="leftToRight">
              <x14:cfvo type="autoMin"/>
              <x14:cfvo type="autoMax"/>
              <x14:negativeFillColor rgb="FFFF0000"/>
              <x14:axisColor rgb="FF000000"/>
            </x14:dataBar>
          </x14:cfRule>
          <x14:cfRule type="dataBar" id="{2FD515B7-5887-46E0-8B2A-A72F3413CF4E}">
            <x14:dataBar minLength="0" maxLength="100" gradient="0">
              <x14:cfvo type="autoMin"/>
              <x14:cfvo type="autoMax"/>
              <x14:negativeFillColor rgb="FFFF0000"/>
              <x14:axisColor rgb="FF000000"/>
            </x14:dataBar>
          </x14:cfRule>
          <xm:sqref>V7:V15</xm:sqref>
        </x14:conditionalFormatting>
        <x14:conditionalFormatting xmlns:xm="http://schemas.microsoft.com/office/excel/2006/main">
          <x14:cfRule type="dataBar" id="{984100D2-B6A3-43D3-BF49-C95853E456E4}">
            <x14:dataBar minLength="0" maxLength="100" gradient="0" direction="rightToLeft">
              <x14:cfvo type="num">
                <xm:f>0</xm:f>
              </x14:cfvo>
              <x14:cfvo type="num">
                <xm:f>1</xm:f>
              </x14:cfvo>
              <x14:negativeFillColor rgb="FFFF0000"/>
              <x14:axisColor rgb="FF000000"/>
            </x14:dataBar>
          </x14:cfRule>
          <x14:cfRule type="dataBar" id="{458D778A-14F9-4E3E-B019-E73207D16F2D}">
            <x14:dataBar minLength="0" maxLength="100" gradient="0">
              <x14:cfvo type="autoMin"/>
              <x14:cfvo type="autoMax"/>
              <x14:negativeFillColor rgb="FFFF0000"/>
              <x14:axisColor rgb="FF000000"/>
            </x14:dataBar>
          </x14:cfRule>
          <x14:cfRule type="dataBar" id="{FE238F01-A86D-417B-9B84-8DBB12059D79}">
            <x14:dataBar minLength="0" maxLength="100" gradient="0" direction="rightToLeft">
              <x14:cfvo type="num">
                <xm:f>0</xm:f>
              </x14:cfvo>
              <x14:cfvo type="num">
                <xm:f>1</xm:f>
              </x14:cfvo>
              <x14:negativeFillColor rgb="FFFF0000"/>
              <x14:axisColor rgb="FF000000"/>
            </x14:dataBar>
          </x14:cfRule>
          <x14:cfRule type="dataBar" id="{4B5BD56E-8F0B-442F-B867-01B69B2F15D6}">
            <x14:dataBar minLength="0" maxLength="100" gradient="0" direction="rightToLeft">
              <x14:cfvo type="percent">
                <xm:f>0</xm:f>
              </x14:cfvo>
              <x14:cfvo type="percentile">
                <xm:f>100</xm:f>
              </x14:cfvo>
              <x14:negativeFillColor rgb="FFFF0000"/>
              <x14:axisColor rgb="FF000000"/>
            </x14:dataBar>
          </x14:cfRule>
          <x14:cfRule type="dataBar" id="{9B63EFCA-CA23-45E1-B42E-D16E1DC0A0B1}">
            <x14:dataBar minLength="0" maxLength="100" gradient="0" direction="rightToLeft">
              <x14:cfvo type="autoMin"/>
              <x14:cfvo type="autoMax"/>
              <x14:negativeFillColor rgb="FFFF0000"/>
              <x14:axisColor rgb="FF000000"/>
            </x14:dataBar>
          </x14:cfRule>
          <x14:cfRule type="dataBar" id="{69922ED6-EC2A-4061-89B3-5B5C3658C4E6}">
            <x14:dataBar minLength="0" maxLength="100" gradient="0" direction="leftToRight">
              <x14:cfvo type="autoMin"/>
              <x14:cfvo type="autoMax"/>
              <x14:negativeFillColor rgb="FFFF0000"/>
              <x14:axisColor rgb="FF000000"/>
            </x14:dataBar>
          </x14:cfRule>
          <x14:cfRule type="dataBar" id="{45E7B22B-F7FE-4E7A-88ED-390DCBD5B493}">
            <x14:dataBar minLength="0" maxLength="100" gradient="0">
              <x14:cfvo type="autoMin"/>
              <x14:cfvo type="autoMax"/>
              <x14:negativeFillColor rgb="FFFF0000"/>
              <x14:axisColor rgb="FF000000"/>
            </x14:dataBar>
          </x14:cfRule>
          <xm:sqref>V16</xm:sqref>
        </x14:conditionalFormatting>
        <x14:conditionalFormatting xmlns:xm="http://schemas.microsoft.com/office/excel/2006/main">
          <x14:cfRule type="dataBar" id="{1C2A4277-BDCD-44B7-AB9B-994F9F14C053}">
            <x14:dataBar minLength="0" maxLength="100" gradient="0">
              <x14:cfvo type="autoMin"/>
              <x14:cfvo type="autoMax"/>
              <x14:negativeFillColor rgb="FFFF0000"/>
              <x14:axisColor rgb="FF000000"/>
            </x14:dataBar>
          </x14:cfRule>
          <xm:sqref>X7:X15 V7:V15</xm:sqref>
        </x14:conditionalFormatting>
        <x14:conditionalFormatting xmlns:xm="http://schemas.microsoft.com/office/excel/2006/main">
          <x14:cfRule type="dataBar" id="{547F4F07-D336-4249-8120-F16AC36422DB}">
            <x14:dataBar minLength="0" maxLength="100" gradient="0" direction="leftToRight">
              <x14:cfvo type="num">
                <xm:f>0</xm:f>
              </x14:cfvo>
              <x14:cfvo type="num">
                <xm:f>1</xm:f>
              </x14:cfvo>
              <x14:negativeFillColor rgb="FFFF0000"/>
              <x14:axisColor rgb="FF000000"/>
            </x14:dataBar>
          </x14:cfRule>
          <x14:cfRule type="dataBar" id="{72C4BAE3-7BF4-45A5-8C33-9032F1C3047F}">
            <x14:dataBar minLength="0" maxLength="100" gradient="0">
              <x14:cfvo type="autoMin"/>
              <x14:cfvo type="autoMax"/>
              <x14:negativeFillColor rgb="FFFF0000"/>
              <x14:axisColor rgb="FF000000"/>
            </x14:dataBar>
          </x14:cfRule>
          <x14:cfRule type="dataBar" id="{0EE0408A-527B-4FBB-83D8-72F2A8E96ED0}">
            <x14:dataBar minLength="0" maxLength="100" gradient="0">
              <x14:cfvo type="autoMin"/>
              <x14:cfvo type="autoMax"/>
              <x14:negativeFillColor rgb="FFFF0000"/>
              <x14:axisColor rgb="FF000000"/>
            </x14:dataBar>
          </x14:cfRule>
          <xm:sqref>X7:X15</xm:sqref>
        </x14:conditionalFormatting>
        <x14:conditionalFormatting xmlns:xm="http://schemas.microsoft.com/office/excel/2006/main">
          <x14:cfRule type="dataBar" id="{4A66B7A5-E2B5-436A-952C-8C5D3A85F700}">
            <x14:dataBar minLength="0" maxLength="100" gradient="0" direction="leftToRight">
              <x14:cfvo type="num">
                <xm:f>0</xm:f>
              </x14:cfvo>
              <x14:cfvo type="num">
                <xm:f>1</xm:f>
              </x14:cfvo>
              <x14:negativeFillColor rgb="FFFF0000"/>
              <x14:axisColor rgb="FF000000"/>
            </x14:dataBar>
          </x14:cfRule>
          <x14:cfRule type="dataBar" id="{1300D802-A0C4-46DC-9C6D-A3DBFCB533DB}">
            <x14:dataBar minLength="0" maxLength="100" gradient="0">
              <x14:cfvo type="autoMin"/>
              <x14:cfvo type="autoMax"/>
              <x14:negativeFillColor rgb="FFFF0000"/>
              <x14:axisColor rgb="FF000000"/>
            </x14:dataBar>
          </x14:cfRule>
          <x14:cfRule type="dataBar" id="{2BF1B772-45DA-47F7-86FC-40F7AD58C22B}">
            <x14:dataBar minLength="0" maxLength="100" gradient="0">
              <x14:cfvo type="autoMin"/>
              <x14:cfvo type="autoMax"/>
              <x14:negativeFillColor rgb="FFFF0000"/>
              <x14:axisColor rgb="FF000000"/>
            </x14:dataBar>
          </x14:cfRule>
          <x14:cfRule type="dataBar" id="{20609B1A-6EE9-493E-952C-DE07439497D8}">
            <x14:dataBar minLength="0" maxLength="100" gradient="0">
              <x14:cfvo type="autoMin"/>
              <x14:cfvo type="autoMax"/>
              <x14:negativeFillColor rgb="FFFF0000"/>
              <x14:axisColor rgb="FF000000"/>
            </x14:dataBar>
          </x14:cfRule>
          <xm:sqref>X16</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5A162-2972-4B98-8509-C8DC59F6CACF}">
  <sheetPr codeName="Sheet4">
    <outlinePr summaryBelow="0"/>
  </sheetPr>
  <dimension ref="A1:P31"/>
  <sheetViews>
    <sheetView showGridLines="0" zoomScaleNormal="100" workbookViewId="0"/>
  </sheetViews>
  <sheetFormatPr defaultColWidth="0" defaultRowHeight="14.5" customHeight="1" zeroHeight="1" x14ac:dyDescent="0.35"/>
  <cols>
    <col min="1" max="1" width="1.54296875" style="2" customWidth="1"/>
    <col min="2" max="2" width="4.54296875" style="2" customWidth="1"/>
    <col min="3" max="4" width="10.54296875" style="2" customWidth="1"/>
    <col min="5" max="5" width="10.54296875" style="4" customWidth="1"/>
    <col min="6" max="6" width="10.54296875" style="2" customWidth="1"/>
    <col min="7" max="7" width="11.54296875" style="2" customWidth="1"/>
    <col min="8" max="8" width="10.54296875" style="2" customWidth="1"/>
    <col min="9" max="13" width="11.54296875" style="2" customWidth="1"/>
    <col min="14" max="14" width="11.54296875" style="1" customWidth="1"/>
    <col min="15" max="15" width="1.54296875" style="1" customWidth="1"/>
    <col min="16" max="16" width="0.1796875" style="1" customWidth="1"/>
    <col min="17" max="16384" width="8.7265625" style="1" hidden="1"/>
  </cols>
  <sheetData>
    <row r="1" spans="1:15" s="19" customFormat="1" ht="15.5" x14ac:dyDescent="0.35">
      <c r="A1" s="18" t="s">
        <v>192</v>
      </c>
      <c r="B1" s="18"/>
      <c r="C1" s="18"/>
      <c r="D1" s="18"/>
      <c r="E1" s="18"/>
      <c r="F1" s="18"/>
    </row>
    <row r="2" spans="1:15" s="7" customFormat="1" ht="13" x14ac:dyDescent="0.35">
      <c r="A2" s="6"/>
      <c r="B2" s="6"/>
      <c r="C2" s="6"/>
      <c r="D2" s="6"/>
      <c r="E2" s="6"/>
      <c r="F2" s="6"/>
    </row>
    <row r="3" spans="1:15" s="5" customFormat="1" ht="39.65" customHeight="1" x14ac:dyDescent="0.35">
      <c r="A3" s="20" t="s">
        <v>86</v>
      </c>
      <c r="B3" s="99" t="s">
        <v>150</v>
      </c>
      <c r="C3" s="99"/>
      <c r="D3" s="99"/>
      <c r="E3" s="99"/>
      <c r="F3" s="99"/>
      <c r="G3" s="99"/>
      <c r="H3" s="99"/>
      <c r="I3" s="99"/>
      <c r="J3" s="99"/>
      <c r="K3" s="99"/>
      <c r="L3" s="99"/>
      <c r="M3" s="99"/>
      <c r="N3" s="99"/>
      <c r="O3" s="99"/>
    </row>
    <row r="4" spans="1:15" s="7" customFormat="1" ht="13" x14ac:dyDescent="0.35">
      <c r="A4" s="6"/>
      <c r="B4" s="6"/>
      <c r="C4" s="6"/>
      <c r="D4" s="6"/>
      <c r="E4" s="6"/>
      <c r="F4" s="6"/>
    </row>
    <row r="5" spans="1:15" s="5" customFormat="1" ht="28.5" customHeight="1" x14ac:dyDescent="0.35">
      <c r="A5" s="20" t="s">
        <v>86</v>
      </c>
      <c r="B5" s="99" t="s">
        <v>151</v>
      </c>
      <c r="C5" s="99"/>
      <c r="D5" s="99"/>
      <c r="E5" s="99"/>
      <c r="F5" s="99"/>
      <c r="G5" s="99"/>
      <c r="H5" s="99"/>
      <c r="I5" s="99"/>
      <c r="J5" s="99"/>
      <c r="K5" s="99"/>
      <c r="L5" s="99"/>
      <c r="M5" s="99"/>
      <c r="N5" s="99"/>
      <c r="O5" s="99"/>
    </row>
    <row r="6" spans="1:15" s="7" customFormat="1" ht="13" x14ac:dyDescent="0.35">
      <c r="A6" s="6"/>
      <c r="B6" s="6"/>
      <c r="C6" s="6"/>
      <c r="D6" s="6"/>
      <c r="E6" s="6"/>
      <c r="F6" s="6"/>
    </row>
    <row r="7" spans="1:15" s="7" customFormat="1" ht="16" customHeight="1" x14ac:dyDescent="0.35">
      <c r="A7" s="6"/>
      <c r="B7" s="6"/>
      <c r="C7" s="6"/>
      <c r="D7" s="6"/>
      <c r="E7" s="6"/>
      <c r="F7" s="6"/>
    </row>
    <row r="8" spans="1:15" s="10" customFormat="1" ht="13" x14ac:dyDescent="0.35">
      <c r="A8" s="12"/>
      <c r="B8" s="12"/>
      <c r="C8" s="12"/>
      <c r="D8" s="12"/>
      <c r="E8" s="9"/>
      <c r="I8" s="8"/>
      <c r="J8" s="8"/>
      <c r="K8" s="8"/>
      <c r="L8" s="8"/>
      <c r="M8" s="8"/>
    </row>
    <row r="9" spans="1:15" s="10" customFormat="1" ht="13" x14ac:dyDescent="0.35">
      <c r="A9" s="12"/>
      <c r="B9" s="12"/>
      <c r="C9" s="12"/>
      <c r="D9" s="12"/>
      <c r="E9" s="9"/>
      <c r="F9" s="8"/>
      <c r="G9" s="8"/>
      <c r="H9" s="8"/>
      <c r="I9" s="8"/>
      <c r="J9" s="8"/>
      <c r="K9" s="8"/>
      <c r="L9" s="8"/>
      <c r="M9" s="8"/>
    </row>
    <row r="10" spans="1:15" s="10" customFormat="1" ht="13" x14ac:dyDescent="0.35">
      <c r="A10" s="12"/>
      <c r="J10" s="8"/>
    </row>
    <row r="11" spans="1:15" s="10" customFormat="1" ht="13" x14ac:dyDescent="0.35">
      <c r="A11" s="12"/>
      <c r="B11" s="179"/>
      <c r="C11" s="179"/>
      <c r="D11" s="179"/>
      <c r="E11" s="179"/>
      <c r="F11" s="8"/>
      <c r="G11" s="118"/>
      <c r="H11" s="118"/>
      <c r="I11" s="118"/>
      <c r="J11" s="8"/>
    </row>
    <row r="12" spans="1:15" ht="14.5" customHeight="1" x14ac:dyDescent="0.35">
      <c r="B12" s="12" t="s">
        <v>87</v>
      </c>
      <c r="C12" s="12"/>
      <c r="D12" s="12"/>
      <c r="E12" s="9"/>
      <c r="F12" s="8"/>
      <c r="G12" s="12" t="s">
        <v>89</v>
      </c>
      <c r="H12" s="12"/>
      <c r="I12" s="12"/>
      <c r="J12" s="8"/>
    </row>
    <row r="13" spans="1:15" ht="14.5" customHeight="1" x14ac:dyDescent="0.35">
      <c r="B13" s="8"/>
      <c r="C13" s="8"/>
      <c r="D13" s="8"/>
      <c r="E13" s="9"/>
      <c r="F13" s="8"/>
      <c r="G13" s="8"/>
      <c r="H13" s="8"/>
      <c r="I13" s="8"/>
      <c r="J13" s="8"/>
    </row>
    <row r="14" spans="1:15" ht="14.5" customHeight="1" x14ac:dyDescent="0.35">
      <c r="J14" s="8"/>
    </row>
    <row r="15" spans="1:15" ht="14.5" customHeight="1" x14ac:dyDescent="0.35">
      <c r="B15" s="178"/>
      <c r="C15" s="178"/>
      <c r="D15" s="178"/>
      <c r="E15" s="178"/>
      <c r="F15" s="8"/>
      <c r="G15" s="118"/>
      <c r="H15" s="118"/>
      <c r="I15" s="118"/>
      <c r="J15" s="8"/>
      <c r="K15" s="8"/>
      <c r="L15" s="8"/>
      <c r="M15" s="8"/>
    </row>
    <row r="16" spans="1:15" ht="14.5" customHeight="1" x14ac:dyDescent="0.35">
      <c r="B16" s="12" t="s">
        <v>88</v>
      </c>
      <c r="C16" s="12"/>
      <c r="D16" s="12"/>
      <c r="E16" s="9"/>
      <c r="F16" s="8"/>
      <c r="G16" s="12" t="s">
        <v>90</v>
      </c>
      <c r="H16" s="12"/>
      <c r="I16" s="12"/>
    </row>
    <row r="17" spans="1:13" ht="14.5" customHeight="1" x14ac:dyDescent="0.35">
      <c r="B17" s="13" t="s">
        <v>91</v>
      </c>
      <c r="C17" s="8"/>
      <c r="D17" s="8"/>
      <c r="E17" s="9"/>
      <c r="F17" s="8"/>
      <c r="G17" s="8"/>
      <c r="H17" s="8"/>
      <c r="I17" s="8"/>
    </row>
    <row r="18" spans="1:13" ht="14.5" customHeight="1" x14ac:dyDescent="0.35"/>
    <row r="19" spans="1:13" ht="14.5" customHeight="1" x14ac:dyDescent="0.35"/>
    <row r="20" spans="1:13" ht="14.5" customHeight="1" x14ac:dyDescent="0.35">
      <c r="B20" s="178"/>
      <c r="C20" s="178"/>
      <c r="D20" s="178"/>
      <c r="E20" s="178"/>
    </row>
    <row r="21" spans="1:13" ht="14.5" customHeight="1" x14ac:dyDescent="0.35">
      <c r="B21" s="12" t="s">
        <v>92</v>
      </c>
      <c r="C21" s="12"/>
      <c r="D21" s="12"/>
    </row>
    <row r="22" spans="1:13" ht="14.5" customHeight="1" x14ac:dyDescent="0.35">
      <c r="B22" s="12"/>
      <c r="C22" s="12"/>
      <c r="D22" s="12"/>
    </row>
    <row r="23" spans="1:13" ht="14.5" customHeight="1" x14ac:dyDescent="0.35">
      <c r="B23" s="8"/>
      <c r="C23" s="8"/>
      <c r="D23" s="8"/>
    </row>
    <row r="24" spans="1:13" ht="14.5" customHeight="1" x14ac:dyDescent="0.35">
      <c r="B24" s="22"/>
      <c r="C24" s="22"/>
      <c r="D24" s="22"/>
      <c r="E24" s="22"/>
    </row>
    <row r="25" spans="1:13" ht="14.5" customHeight="1" x14ac:dyDescent="0.35">
      <c r="B25" s="12" t="s">
        <v>93</v>
      </c>
      <c r="C25" s="12"/>
      <c r="D25" s="12"/>
    </row>
    <row r="26" spans="1:13" ht="14.5" customHeight="1" x14ac:dyDescent="0.35"/>
    <row r="27" spans="1:13" s="10" customFormat="1" ht="14.5" customHeight="1" x14ac:dyDescent="0.35">
      <c r="A27" s="8"/>
      <c r="B27" s="13" t="s">
        <v>152</v>
      </c>
      <c r="C27" s="8"/>
      <c r="D27" s="8"/>
      <c r="E27" s="9"/>
      <c r="F27" s="8"/>
      <c r="G27" s="8"/>
      <c r="H27" s="8"/>
      <c r="I27" s="8"/>
      <c r="J27" s="8"/>
      <c r="K27" s="8"/>
      <c r="L27" s="8"/>
      <c r="M27" s="8"/>
    </row>
    <row r="28" spans="1:13" ht="14.5" customHeight="1" x14ac:dyDescent="0.35"/>
    <row r="29" spans="1:13" ht="14.5" customHeight="1" x14ac:dyDescent="0.35"/>
    <row r="30" spans="1:13" ht="14.5" customHeight="1" x14ac:dyDescent="0.35"/>
    <row r="31" spans="1:13" ht="14.5" customHeight="1" x14ac:dyDescent="0.35"/>
  </sheetData>
  <sheetProtection algorithmName="SHA-512" hashValue="TEXI4dATSbFpB0rPqbgoB/3/BetMXtIXdZbIQSvjJVPxOO453/igtqBvoV8EwTjovbekdZH7mgmsRQv0Gbo+cw==" saltValue="XOmpK79yyGWF9LuEoTG9OA==" spinCount="100000" sheet="1" objects="1" scenarios="1"/>
  <mergeCells count="7">
    <mergeCell ref="B20:E20"/>
    <mergeCell ref="G15:I15"/>
    <mergeCell ref="B3:O3"/>
    <mergeCell ref="B5:O5"/>
    <mergeCell ref="B11:E11"/>
    <mergeCell ref="G11:I11"/>
    <mergeCell ref="B15:E15"/>
  </mergeCells>
  <printOptions horizontalCentered="1"/>
  <pageMargins left="0.23622047244094491" right="0.23622047244094491" top="0.74803149606299213" bottom="0.74803149606299213" header="0.31496062992125984" footer="0.31496062992125984"/>
  <headerFooter>
    <oddHeader>&amp;L&amp;10 Cyber Essentials mark — Self-assessment questionnaire</oddHeader>
    <oddFooter>&amp;L&amp;10Date: &amp;D&amp;C&amp;10CONFIDENTIAL&amp;R&amp;10Page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locked="0" defaultSize="0" autoFill="0" autoLine="0" autoPict="0">
                <anchor moveWithCells="1">
                  <from>
                    <xdr:col>1</xdr:col>
                    <xdr:colOff>0</xdr:colOff>
                    <xdr:row>5</xdr:row>
                    <xdr:rowOff>146050</xdr:rowOff>
                  </from>
                  <to>
                    <xdr:col>4</xdr:col>
                    <xdr:colOff>88900</xdr:colOff>
                    <xdr:row>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Overview &amp; Instruction</vt:lpstr>
      <vt:lpstr>Organisation Data</vt:lpstr>
      <vt:lpstr>Self-Assessment</vt:lpstr>
      <vt:lpstr>Results</vt:lpstr>
      <vt:lpstr>Declaration</vt:lpstr>
      <vt:lpstr>'Self-Assessment'!Print_Titles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Siong KOH (CSA)</dc:creator>
  <cp:lastModifiedBy>SCD</cp:lastModifiedBy>
  <cp:lastPrinted>2022-08-11T02:29:51Z</cp:lastPrinted>
  <dcterms:created xsi:type="dcterms:W3CDTF">2015-06-05T18:17:20Z</dcterms:created>
  <dcterms:modified xsi:type="dcterms:W3CDTF">2025-04-05T05:58:26Z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2022-03-09T02:54:46Z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e8e7ae88-37ab-43b2-8a6f-4953f7dfd85e</vt:lpwstr>
  </property>
  <property fmtid="{D5CDD505-2E9C-101B-9397-08002B2CF9AE}" pid="8" name="MSIP_Label_5434c4c7-833e-41e4-b0ab-cdb227a2f6f7_ContentBits">
    <vt:lpwstr>0</vt:lpwstr>
  </property>
</Properties>
</file>