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hidePivotFieldList="1"/>
  <mc:AlternateContent xmlns:mc="http://schemas.openxmlformats.org/markup-compatibility/2006">
    <mc:Choice Requires="x15">
      <x15ac:absPath xmlns:x15ac="http://schemas.microsoft.com/office/spreadsheetml/2010/11/ac" url="C:\@CSA\programme\02 Enterprises [Marks]\TR\20230128 3rd Edition (MOH CMS)\"/>
    </mc:Choice>
  </mc:AlternateContent>
  <xr:revisionPtr revIDLastSave="0" documentId="13_ncr:1_{4566D21C-0C74-49F1-919F-A0A165788F23}" xr6:coauthVersionLast="47" xr6:coauthVersionMax="47" xr10:uidLastSave="{00000000-0000-0000-0000-000000000000}"/>
  <workbookProtection workbookAlgorithmName="SHA-512" workbookHashValue="fpyoD4w1RS6dRCZwP8lYGvzeXXQvObRWyQfTY/eJhzD+sph7MrTcKI0UGoRxQPCtrnlYI9iiJ1qjuexvLzkp7Q==" workbookSaltValue="K6hXrK4I+vKtwImh2u5sSQ==" workbookSpinCount="100000" lockStructure="1"/>
  <bookViews>
    <workbookView xWindow="-110" yWindow="-110" windowWidth="19420" windowHeight="10420" activeTab="2" xr2:uid="{00000000-000D-0000-FFFF-FFFF00000000}"/>
  </bookViews>
  <sheets>
    <sheet name="Overview &amp; Instruction" sheetId="3" r:id="rId1"/>
    <sheet name="Organisation Data" sheetId="6" r:id="rId2"/>
    <sheet name="Self-Assessment" sheetId="1" r:id="rId3"/>
    <sheet name="Results" sheetId="4" r:id="rId4"/>
    <sheet name="Declaration" sheetId="5" r:id="rId5"/>
  </sheets>
  <definedNames>
    <definedName name="_xlnm._FilterDatabase" localSheetId="2" hidden="1">'Self-Assessment'!$A$3:$E$90</definedName>
    <definedName name="_xlnm.Print_Titles" localSheetId="2">'Self-Assessment'!$3:$3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8" i="4" l="1"/>
  <c r="R8" i="4"/>
  <c r="O7" i="4"/>
  <c r="R7" i="4"/>
  <c r="O20" i="4"/>
  <c r="R20" i="4"/>
  <c r="V20" i="4"/>
  <c r="O21" i="4"/>
  <c r="R21" i="4"/>
  <c r="V21" i="4"/>
  <c r="O23" i="4"/>
  <c r="R23" i="4"/>
  <c r="V22" i="4"/>
  <c r="R28" i="4" l="1"/>
  <c r="R27" i="4"/>
  <c r="R26" i="4"/>
  <c r="R25" i="4"/>
  <c r="R24" i="4"/>
  <c r="R22" i="4"/>
  <c r="R10" i="4"/>
  <c r="O9" i="4"/>
  <c r="R9" i="4"/>
  <c r="O10" i="4"/>
  <c r="O11" i="4"/>
  <c r="R11" i="4"/>
  <c r="O12" i="4"/>
  <c r="R12" i="4"/>
  <c r="O13" i="4"/>
  <c r="R13" i="4"/>
  <c r="O14" i="4"/>
  <c r="R14" i="4"/>
  <c r="O15" i="4"/>
  <c r="R15" i="4"/>
  <c r="M7" i="4"/>
  <c r="M8" i="4"/>
  <c r="M21" i="4"/>
  <c r="AI21" i="4" s="1"/>
  <c r="M9" i="4"/>
  <c r="M22" i="4"/>
  <c r="AF22" i="4" s="1"/>
  <c r="O22" i="4"/>
  <c r="M10" i="4"/>
  <c r="M23" i="4"/>
  <c r="Z23" i="4" s="1"/>
  <c r="V23" i="4"/>
  <c r="M11" i="4"/>
  <c r="M24" i="4"/>
  <c r="O24" i="4"/>
  <c r="V24" i="4"/>
  <c r="M12" i="4"/>
  <c r="M25" i="4"/>
  <c r="O25" i="4"/>
  <c r="V25" i="4"/>
  <c r="M13" i="4"/>
  <c r="M26" i="4"/>
  <c r="O26" i="4"/>
  <c r="V26" i="4"/>
  <c r="M14" i="4"/>
  <c r="M27" i="4"/>
  <c r="O27" i="4"/>
  <c r="V27" i="4"/>
  <c r="M15" i="4"/>
  <c r="M28" i="4"/>
  <c r="O28" i="4"/>
  <c r="V28" i="4"/>
  <c r="M20" i="4"/>
  <c r="AC20" i="4" s="1"/>
  <c r="AF25" i="4" l="1"/>
  <c r="AF27" i="4"/>
  <c r="AF23" i="4"/>
  <c r="AI22" i="4"/>
  <c r="AF28" i="4"/>
  <c r="AF26" i="4"/>
  <c r="AF24" i="4"/>
  <c r="Z27" i="4"/>
  <c r="Z25" i="4"/>
  <c r="Z28" i="4"/>
  <c r="Z26" i="4"/>
  <c r="Z24" i="4"/>
  <c r="Z20" i="4"/>
  <c r="AI27" i="4"/>
  <c r="AF20" i="4"/>
  <c r="AC22" i="4"/>
  <c r="Z22" i="4"/>
  <c r="AC23" i="4"/>
  <c r="AC24" i="4"/>
  <c r="AI28" i="4"/>
  <c r="AI26" i="4"/>
  <c r="AI24" i="4"/>
  <c r="AC25" i="4"/>
  <c r="Z21" i="4"/>
  <c r="AC26" i="4"/>
  <c r="AC27" i="4"/>
  <c r="AF21" i="4"/>
  <c r="AC28" i="4"/>
  <c r="AC21" i="4"/>
  <c r="AI25" i="4"/>
  <c r="AI23" i="4"/>
  <c r="AI20" i="4"/>
  <c r="O16" i="4"/>
  <c r="R16" i="4"/>
  <c r="R29" i="4"/>
  <c r="AI10" i="4"/>
  <c r="AI7" i="4"/>
  <c r="M16" i="4"/>
  <c r="V29" i="4"/>
  <c r="M29" i="4"/>
  <c r="O29" i="4"/>
  <c r="AI14" i="4"/>
  <c r="X15" i="4"/>
  <c r="AI9" i="4"/>
  <c r="AI13" i="4"/>
  <c r="AI11" i="4"/>
  <c r="AI12" i="4"/>
  <c r="AI8" i="4"/>
  <c r="AI15" i="4"/>
  <c r="X11" i="4"/>
  <c r="X13" i="4"/>
  <c r="X14" i="4"/>
  <c r="X8" i="4"/>
  <c r="X9" i="4"/>
  <c r="V14" i="4"/>
  <c r="X10" i="4"/>
  <c r="X12" i="4"/>
  <c r="V13" i="4"/>
  <c r="V12" i="4"/>
  <c r="V10" i="4"/>
  <c r="V9" i="4"/>
  <c r="V8" i="4"/>
  <c r="V15" i="4"/>
  <c r="V7" i="4"/>
  <c r="X7" i="4"/>
  <c r="V11" i="4"/>
  <c r="AC29" i="4" l="1"/>
  <c r="Z29" i="4"/>
  <c r="AF29" i="4"/>
  <c r="AI29" i="4"/>
  <c r="A31" i="4"/>
  <c r="AI16" i="4"/>
  <c r="X16" i="4"/>
  <c r="V16" i="4"/>
</calcChain>
</file>

<file path=xl/sharedStrings.xml><?xml version="1.0" encoding="utf-8"?>
<sst xmlns="http://schemas.openxmlformats.org/spreadsheetml/2006/main" count="339" uniqueCount="287">
  <si>
    <t>A.1.4 (a)</t>
  </si>
  <si>
    <t>A.1.4 (b)</t>
  </si>
  <si>
    <t>A.1.4 (c)</t>
  </si>
  <si>
    <t>A.1.4 (d)</t>
  </si>
  <si>
    <t>A.1.4 (e)</t>
  </si>
  <si>
    <t>Clause Description</t>
  </si>
  <si>
    <t>Suggested artefacts</t>
  </si>
  <si>
    <t>Implementation status</t>
  </si>
  <si>
    <t>A.2.4 (a)</t>
  </si>
  <si>
    <t>A.2.4 (b)</t>
  </si>
  <si>
    <t>A.2.4 (c)</t>
  </si>
  <si>
    <t>A.2.4 (d)</t>
  </si>
  <si>
    <t>A.2.4 (e)</t>
  </si>
  <si>
    <t>A.2.4 (f)</t>
  </si>
  <si>
    <t>A.2.4 (g)</t>
  </si>
  <si>
    <t>A.2.4 (h)</t>
  </si>
  <si>
    <t>A.2.4 (i)</t>
  </si>
  <si>
    <t>A.2.4 (j)</t>
  </si>
  <si>
    <t>A.2.4 (k)</t>
  </si>
  <si>
    <t>A.2.4 (l)</t>
  </si>
  <si>
    <t>A.2.4 (m)</t>
  </si>
  <si>
    <t>A.3.4 (a)</t>
  </si>
  <si>
    <t>Review of the inventory list should be carried out at least annually, or whenever there is any change to the data captured by the organisation.</t>
  </si>
  <si>
    <t>Before disposing of any paper-based (hard copy) media, the organisation shall carry out steps to ensure that those containing confidential and/or sensitive data have been securely shredded.</t>
  </si>
  <si>
    <t>A.3.4 (b)</t>
  </si>
  <si>
    <t>A.3.4 (c)</t>
  </si>
  <si>
    <t>A.3.4 (d)</t>
  </si>
  <si>
    <t>A.3.4 (e)</t>
  </si>
  <si>
    <t>Anti-malware solution shall be configured to automatically scan the files upon access. This includes files and attachments downloaded from the Internet through the web browser or email and external sources such as from portable USB drives.</t>
  </si>
  <si>
    <t>A.5.4 (a)</t>
  </si>
  <si>
    <t>The administrator account shall only be accessed to perform administrator functions with approval from the senior management.</t>
  </si>
  <si>
    <t>Where feasible, trusted software to manage passphrases should be used to aide employee passphrase management.</t>
  </si>
  <si>
    <t>A.5.4 (b)</t>
  </si>
  <si>
    <t>A.5.4 (c)</t>
  </si>
  <si>
    <t>A.5.4 (d)</t>
  </si>
  <si>
    <t>A.5.4 (e)</t>
  </si>
  <si>
    <t>A.5.4 (f)</t>
  </si>
  <si>
    <t>A.5.4 (g)</t>
  </si>
  <si>
    <t>A.5.4 (h)</t>
  </si>
  <si>
    <t>A.5.4 (i)</t>
  </si>
  <si>
    <t>A.5.4 (j)</t>
  </si>
  <si>
    <t>A.5.4 (k)</t>
  </si>
  <si>
    <t>A.5.4 (l)</t>
  </si>
  <si>
    <t>A.5.4 (m)</t>
  </si>
  <si>
    <t>A.5.4 (n)</t>
  </si>
  <si>
    <t>A.5.4 (o)</t>
  </si>
  <si>
    <t>A.5.4 (p)</t>
  </si>
  <si>
    <t>A.6.4 (a)</t>
  </si>
  <si>
    <t>Automatic connection to open networks and auto-run feature of non-essential programs (other than backup or anti-malware solution, etc.) shall be disabled.</t>
  </si>
  <si>
    <t>A.6.4 (b)</t>
  </si>
  <si>
    <t>A.6.4 (c)</t>
  </si>
  <si>
    <t>A.6.4 (d)</t>
  </si>
  <si>
    <t>A.6.4 (e)</t>
  </si>
  <si>
    <t>A.6.4 (f)</t>
  </si>
  <si>
    <t>A.6.4 (g)</t>
  </si>
  <si>
    <t>A.6.4 (h)</t>
  </si>
  <si>
    <t>A.7.4 (a)</t>
  </si>
  <si>
    <t>A.7.4 (b)</t>
  </si>
  <si>
    <t>A.7.4 (c)</t>
  </si>
  <si>
    <t>A.7.4 (d)</t>
  </si>
  <si>
    <t>A.8.4 (a)</t>
  </si>
  <si>
    <t>The backup process should be automated where feasible.</t>
  </si>
  <si>
    <t>A.8.4 (b)</t>
  </si>
  <si>
    <t>A.8.4 (c)</t>
  </si>
  <si>
    <t>A.8.4 (d)</t>
  </si>
  <si>
    <t>A.8.4 (e)</t>
  </si>
  <si>
    <t>A.8.4 (f)</t>
  </si>
  <si>
    <t>A.8.4 (g)</t>
  </si>
  <si>
    <t>A.8.4 (h)</t>
  </si>
  <si>
    <t>A.8.4 (i)</t>
  </si>
  <si>
    <t>A.8.4 (j)</t>
  </si>
  <si>
    <t>A.9.4 (a)</t>
  </si>
  <si>
    <t>The incident response plan shall be made aware to all employees in the organisation that have access to the organisation’s IT assets and/or environment.</t>
  </si>
  <si>
    <t>The organisation should conduct post- incident review and incorporate learning points to strengthen and improve the incident response plan.</t>
  </si>
  <si>
    <t>A.9.4 (b)</t>
  </si>
  <si>
    <t>A.9.4 (c)</t>
  </si>
  <si>
    <t>A.9.4 (d)</t>
  </si>
  <si>
    <t>ACRA Number/Unique Entity Number (UEN)</t>
  </si>
  <si>
    <t>Organisation Name</t>
  </si>
  <si>
    <t>Date of Self-Assessment</t>
  </si>
  <si>
    <t>Clause</t>
  </si>
  <si>
    <t>Annual Turnover</t>
  </si>
  <si>
    <t>Number of Employees</t>
  </si>
  <si>
    <t>Implementation Status</t>
  </si>
  <si>
    <t>If “Yes”, the organisation shall provide supporting documents and proceed;
If “No”, the assessment ends.</t>
  </si>
  <si>
    <t>Clause 1</t>
  </si>
  <si>
    <t>Clause 2</t>
  </si>
  <si>
    <t>Requirement</t>
  </si>
  <si>
    <t>Recommendation</t>
  </si>
  <si>
    <t>Supporting document 1</t>
  </si>
  <si>
    <t>Supporting document 2</t>
  </si>
  <si>
    <t>If “Yes”, the organisation should provide supporting documents and proceed;
If “No” or “Not applicable”, the organisation should provide supporting reasons and proceed.</t>
  </si>
  <si>
    <r>
      <rPr>
        <i/>
        <sz val="10"/>
        <color theme="0" tint="-0.34998626667073579"/>
        <rFont val="Calibri"/>
        <family val="2"/>
        <scheme val="minor"/>
      </rPr>
      <t>Dropdown list to select:</t>
    </r>
    <r>
      <rPr>
        <i/>
        <sz val="10"/>
        <color theme="1"/>
        <rFont val="Calibri"/>
        <family val="2"/>
        <scheme val="minor"/>
      </rPr>
      <t xml:space="preserve">
Yes or No</t>
    </r>
  </si>
  <si>
    <r>
      <rPr>
        <i/>
        <sz val="10"/>
        <color theme="0" tint="-0.34998626667073579"/>
        <rFont val="Calibri"/>
        <family val="2"/>
        <scheme val="minor"/>
      </rPr>
      <t>Dropdown list to select:</t>
    </r>
    <r>
      <rPr>
        <i/>
        <sz val="10"/>
        <color theme="1"/>
        <rFont val="Calibri"/>
        <family val="2"/>
        <scheme val="minor"/>
      </rPr>
      <t xml:space="preserve">
Yes, No or Not applicable</t>
    </r>
  </si>
  <si>
    <t>•</t>
  </si>
  <si>
    <t>Signature</t>
  </si>
  <si>
    <t>Name (in BLOCK LETTERS)</t>
  </si>
  <si>
    <t>Date</t>
  </si>
  <si>
    <t>Designation</t>
  </si>
  <si>
    <t>[for and on behalf of &lt;&lt;Organisation&gt;&gt;]</t>
  </si>
  <si>
    <t>Organisation</t>
  </si>
  <si>
    <t>Organisation Stamp</t>
  </si>
  <si>
    <t>A.1 Assets: People</t>
  </si>
  <si>
    <t>A.2 Assets: Hardware and software</t>
  </si>
  <si>
    <t>A.3 Assets: Data</t>
  </si>
  <si>
    <t>A.7 Update: Software updates</t>
  </si>
  <si>
    <t>A.9 Respond: Incident response</t>
  </si>
  <si>
    <t>Recommendations ("should" statements)</t>
  </si>
  <si>
    <t>Requirements ("shall" statements)</t>
  </si>
  <si>
    <t>Overall Summary</t>
  </si>
  <si>
    <t>A.8.4 (k)</t>
  </si>
  <si>
    <t>Documented information on content of cybersecurity awareness training.</t>
  </si>
  <si>
    <t>Documented information on differentiation of content of cybersecurity awareness training.</t>
  </si>
  <si>
    <t>Documented information on cybersecurity awareness training for employees.</t>
  </si>
  <si>
    <t>Documented information on cyber hygiene practices and guidelines for employees to adopt in their day-to-day operations.</t>
  </si>
  <si>
    <t>Documented information on frequency of cybersecurity awareness training.</t>
  </si>
  <si>
    <t>Asset inventory of hardware and software assets.</t>
  </si>
  <si>
    <t>Documented information of process and/or implementation of system to manage unauthorised and EOS assets.</t>
  </si>
  <si>
    <t>Documented information of process and/or implementation of system to manage assets.</t>
  </si>
  <si>
    <t>Documented information on secure asset disposal.</t>
  </si>
  <si>
    <t>Asset inventory of business-critical data.</t>
  </si>
  <si>
    <t>Documented information of process to protect business-critical data.</t>
  </si>
  <si>
    <t>Documented information and/or implementation of data leakage and disposal process.</t>
  </si>
  <si>
    <t>Documented information and/or implementation of systems backup.</t>
  </si>
  <si>
    <t>Documented information of systems backup.
Records of backups.</t>
  </si>
  <si>
    <t>Documented information and/or implementation of testing of systems backup.</t>
  </si>
  <si>
    <t>Documented information and/or implementation of software updates and patches.</t>
  </si>
  <si>
    <t>Documented information on logging of software and hardware assets.</t>
  </si>
  <si>
    <t>Documented information and/or implementation of configuration of assets.</t>
  </si>
  <si>
    <t>Documented information and/or implementation of compatibility tests on updates for operating system and applications.</t>
  </si>
  <si>
    <t>Documented information on software updates and patches.</t>
  </si>
  <si>
    <t>A.4.4 (a)</t>
  </si>
  <si>
    <t>A.4.4 (b)</t>
  </si>
  <si>
    <t>A.4.4 (c)</t>
  </si>
  <si>
    <t>A.4.4 (d)</t>
  </si>
  <si>
    <t>A.4.4 (e)</t>
  </si>
  <si>
    <t>A.4.4 (f)</t>
  </si>
  <si>
    <t>A.4.4 (g)</t>
  </si>
  <si>
    <t>A.4.4 (h)</t>
  </si>
  <si>
    <t>A.4.4 (i)</t>
  </si>
  <si>
    <t>A.4.4 (j)</t>
  </si>
  <si>
    <t>A.4.4 (k)</t>
  </si>
  <si>
    <t>A.4.4 (l)</t>
  </si>
  <si>
    <t>Documented information outlining functionality and implementation of on anti-virus/anti-malware solution.</t>
  </si>
  <si>
    <t>Documented information on configuration of anti-virus/anti-malware solution.</t>
  </si>
  <si>
    <t>Documented information on installation and access to authorised software/attachments.</t>
  </si>
  <si>
    <t>Content of cybersecurity awareness training to employees.
Cybersecurity policies and practices for employees.</t>
  </si>
  <si>
    <t>Documented information outlining functionality and implementation of anti-virus/anti-malware solution.</t>
  </si>
  <si>
    <t>Documented information on review of firewall rules and configuration.</t>
  </si>
  <si>
    <t>Documented information outlining functionality and implementation of firewall solution.</t>
  </si>
  <si>
    <t>Inventory of user accounts.
List of employees in the organisation, period of employment, and their functional roles.</t>
  </si>
  <si>
    <t>Documented information on process to request to grant and revoke access.</t>
  </si>
  <si>
    <t>Documented information on process to request for administrative access to system.</t>
  </si>
  <si>
    <t>Inventory of user accounts.
List of third parties/contractors supporting the organisational, period of support, and their functional roles.</t>
  </si>
  <si>
    <t>List of third parties/contractors supporting the organisational, period of support, and their functional roles.
Non-disclosure agreement signed by third-parties and contractors.</t>
  </si>
  <si>
    <t>Documented information on password or passphrase policy.</t>
  </si>
  <si>
    <t>Documented information on policy for user accounts.</t>
  </si>
  <si>
    <t>Documented information on the process to conduct account review.
E.g. practices to grant and revoke access during employee onboard and offboarding.</t>
  </si>
  <si>
    <t>Inventory of user accounts.</t>
  </si>
  <si>
    <t>Documented information outlining functionality and implementation of passphrase management solution.</t>
  </si>
  <si>
    <t>Incident response plan with guidance on how to respond to common cyber incidents.</t>
  </si>
  <si>
    <t>Incident response plan with  post-incident review, improvement of plan and review history.</t>
  </si>
  <si>
    <t>Network and/or systems diagram.
Documented information on configuration of  firewall.</t>
  </si>
  <si>
    <t>Documented information and/or implementation of configuration of assets.
Network and/or systems diagram.</t>
  </si>
  <si>
    <t>We, the Applicant, declare that the facts stated in this application and the accompanying information are true and correct to the best of our knowledge and that we have not withheld /distorted any material facts. We understand that we have a continuing obligation to promptly notify our appointed certification body if there is any change affecting the information set out in this application and declaration.</t>
  </si>
  <si>
    <t>We understand that our appointed certification body may take the relevant action if we provide false or misleading statements or fail to disclose material facts, and the certification body may, at its discretion, withdraw the certification issued or take other follow-on action.</t>
  </si>
  <si>
    <t>* Note: This declaration must be signed by a person authorised to sign on behalf of the organisation.</t>
  </si>
  <si>
    <t>Example:</t>
  </si>
  <si>
    <t>The template lists “suggested artefacts” for each requirement and recommendation. You would need to prepare these as supporting documents to be submitted to your certification body subsequently.</t>
  </si>
  <si>
    <t>Step 1 – Self-Assessment (“Self-Assessment” tab)</t>
  </si>
  <si>
    <t>Upon completion of the above, the template will compute the results of your self- assessment and provide an indication if you are ready for Cyber Essentials certification.</t>
  </si>
  <si>
    <t>Step 2 – Review of Self-Assessment Results ("Self-Assessment Results" tab)</t>
  </si>
  <si>
    <t>Remarks</t>
  </si>
  <si>
    <t>total</t>
  </si>
  <si>
    <t>fail</t>
  </si>
  <si>
    <t>pass</t>
  </si>
  <si>
    <t>result</t>
  </si>
  <si>
    <t xml:space="preserve">These are the results of your self-assessment: </t>
  </si>
  <si>
    <t>implemented</t>
  </si>
  <si>
    <t>not implemented</t>
  </si>
  <si>
    <t>not applicable</t>
  </si>
  <si>
    <t>A.8 Backup: Back up essential data</t>
  </si>
  <si>
    <t>A.4 Secure/Protect: Virus and malware protection</t>
  </si>
  <si>
    <t>A.5 Secure/Protect: Access control</t>
  </si>
  <si>
    <t>A.6 Secure/Protect: Secure configuration</t>
  </si>
  <si>
    <t>A.5 Secure Protect: Access control</t>
  </si>
  <si>
    <t>A.1 Assets: People – Equip employees with know-how to be the first line of defence</t>
  </si>
  <si>
    <t>The organisation shall put in place cybersecurity awareness training for all employees to ensure that employees are aware of the security practices and behaviour expected of them. Organisations may meet this requirement in different ways, e.g., provide self-learning materials for employees or engaging external training providers.</t>
  </si>
  <si>
    <t>Cyber hygiene practices and guidelines shall be developed for employees to adopt in their daily operations.</t>
  </si>
  <si>
    <t>The cyber hygiene practices and guidelines should include topics to mitigate cybersecurity incidents arising from the human factor as follows:
–	Protect yourself from phishing;
–	Set strong passphrase and protect them;
–	Protect your corporate and/or personal devices (used for work);
–	Report cybersecurity incidents;
–	Handle and disclose business-critical data carefully; and
–	Work onsite and remotely in a secure manner.</t>
  </si>
  <si>
    <t>Where feasible, the training content should be differentiated based on the role of the employees:
–	Senior management or business leaders – e.g., developing a cybersecurity culture/mindset in the organisation or establishing a cybersecurity strategy or workplan.
–	Employees – e.g., using strong passphrases and protecting the corporate and/or personal devices used for work.</t>
  </si>
  <si>
    <t>As good practice, such cybersecurity awareness initiatives should be conducted at least annually to refresh employees’ awareness.</t>
  </si>
  <si>
    <t>A.2 Assets: Hardware and software – Know what hardware and software the organisation has and protect them</t>
  </si>
  <si>
    <t>Hardware assets within the scope of certification may include servers, network devices, laptops and computers. If the scope of the certification includes hardware assets such as mobile devices and/or IoT devices:
Mobile devices
–	Organisations should include company-issued mobile devices as part of its asset inventory, e.g., mobile phone and tablet.
IoT devices
–	Organisations should include IoT devices used within the organisation as part of its asset inventory, e.g., Closed Circuit Television (CCTV), smart printer, smart television.</t>
  </si>
  <si>
    <t>The inventory list should contain details of the hardware assets where available as follows:
–	Hardware name/model;
–	Asset tag /serial number;
–	Asset type;
–	Asset location;
–	Network address;
–	Asset owner;
–	Asset classification;
–	Department;
–	Approval/authorised date; and
–	End of Support (EOS) date</t>
  </si>
  <si>
    <t>The inventory list should contain the details of the software assets where available, as follows:
–	Software name;
–	Software publisher;
–	Software version;
–	Business purpose;
–	Asset classification;
–	Approval/authorised date; and
–	EOS date.</t>
  </si>
  <si>
    <t>As good practice, the hardware and software asset inventory list should be reviewed at least bi-annually (twice per year).</t>
  </si>
  <si>
    <t>Hardware and software assets that are unauthorised or have reached their respective EOS shall be replaced.</t>
  </si>
  <si>
    <t>The date of authorisation of software and hardware shall be keyed into the asset inventory list after obtaining the relevant dispensation, e.g., obtaining email approval or through the use of an approval form.</t>
  </si>
  <si>
    <t>Software and hardware without approval dates shall be removed.</t>
  </si>
  <si>
    <t>Before disposing of any hardware asset, the organisation shall ensure that all confidential information have been deleted, e.g., encrypting hard disk before reformatting and overwriting it.</t>
  </si>
  <si>
    <t>The organisation should carry out steps to ensure that the assets are disposed of securely and completely, e.g., destroy the hard disks physically or engage disk shredding services.</t>
  </si>
  <si>
    <t>A.3 Assets: Data – Know what data the organisation has, where they are, and secure the data</t>
  </si>
  <si>
    <t>The organisation shall identify and maintain an inventory of business-critical data  in the organisation. Organisations may meet this requirement in different ways, e.g., using spreadsheet or asset inventory software. The inventory list shall contain details of the data as follows:
–	Description;
–	Data classification and/or sensitivity;
–	Location; and
–	Retention period.</t>
  </si>
  <si>
    <t>A.4 Secure/Protect: Virus and malware protection – Protect from malicious software like viruses and malware</t>
  </si>
  <si>
    <t>Anti-malware solutions shall be used and installed in endpoints to detect attacks on the organisation’s environment. Examples of endpoints include laptop computers, desktop computers, servers and virtual environments.</t>
  </si>
  <si>
    <t>Virus and malware scans shall be carried out to detect possible cyberattacks. Where feasible, scans should always be automated and remain active to provide constant protection.</t>
  </si>
  <si>
    <t>Organisations shall enable auto-updates or configure the anti-malware solution to update signature files or equivalent (e.g., non-signature based machine learning solutions) to detect new malware. Where possible, these updates should take place at least daily to stay protected from the latest malware.</t>
  </si>
  <si>
    <t>If the scope of certification includes mobile devices, IoT devices, cloud environment or use of web browser/email:
Mobile devices
–	Anti-malware solution should be installed and running on mobile devices.
IoT devices
–	Anti-malware solution should be integrated with the IoT devices, e.g., CCTV, smart television, smart printers, digital door lock.
Cloud
–	Anti-malware solution should be deployed on the cloud platform.
Web browser/email
–	Only fully supported web browsers and email client software with security controls should be used.
–	Anti-phishing and spam filtering tools should be established for the web browser/email client software.
–	Web browsers and/or email plug-ins/extensions/add-ons that are not necessary should be disabled and/or removed.
–	Web filtering should be deployed to protect the business from malicious sites, where feasible.</t>
  </si>
  <si>
    <t>In an environment where there are endpoints connecting to the Internet and/or cloud-based applications, a software firewall (host-based firewall) should be configured and switched on for all the endpoints in the organisation where available, e.g., turning on the built-in software firewall feature included in most operating systems or anti-malware solutions.</t>
  </si>
  <si>
    <t>As good practice, firewall configurations and rules should ideally be reviewed and verified annually to protect the organisation’s Internet-facing assets where applicable.</t>
  </si>
  <si>
    <t>If the scope of certification includes mobile and/or IoT devices:
Mobile devices
–	It is recommended that firewalls should be installed and enabled on employees’ mobile devices.
IoT devices
–	It is recommended that firewalls should be configured and enabled on IoT devices where possible.</t>
  </si>
  <si>
    <t>The organisation shall ensure that its employees install/access only authorised software/attachments within the organisation from official or trusted sources.</t>
  </si>
  <si>
    <t>The organisation shall ensure that employees are aware of the use of trusted network connections for accessing the organisation’s data or business email, e.g., mobile hotspot, personal Wi-Fi, corporate Wi-Fi and Virtual Private Network (VPN).</t>
  </si>
  <si>
    <t>The organisation shall ensure that its employees are aware of the need to report any suspicious email or attachment to the IT team and/or senior management immediately.</t>
  </si>
  <si>
    <t>A.5 Secure/Protect: Access control – Control access to the organisation’s data and services</t>
  </si>
  <si>
    <t>Account management shall be established to maintain and manage the inventory of accounts. The organisation may meet this in different ways, e.g., using of spreadsheets or exporting the list from software directory services.</t>
  </si>
  <si>
    <t>The account inventory list shall contain details for user, administrator, third-party, and service accounts not limited to the following:
–	Name;
–	Username;
–	Department;
–	Role/account type;
–	Date of access created; and
–	Last logon date.</t>
  </si>
  <si>
    <t>The organisation shall have a process with the necessary approvals to grant and revoke access. The organisation may implement this in different ways, e.g., email approval or access request form. This shall be implemented when there are personnel changes such as onboarding of new staff or change of role(s) for employees. The following fields shall be captured as follows:
–	Name;
–	System to access;
–	Department;
–	Role/account type;
–	From date; and
–	To date.</t>
  </si>
  <si>
    <t>Accounts with access rights that are no longer required or have exceeded the requested date shall have their access disabled or removed from the system. Shared, duplicate, obsolete and invalid accounts shall be removed.</t>
  </si>
  <si>
    <t>Access shall be managed to ensure that third parties or contractors can access only the information and systems required for their job role. Such access shall be removed once they no longer require them.</t>
  </si>
  <si>
    <t>Third parties or contractors working with sensitive information in the organisation shall sign a non-disclosure agreement form. The form should include disciplinary action(s) for failure to abide by the agreement.</t>
  </si>
  <si>
    <t>As good practice, account reviews should be carried out at least quarterly or whenever there are changes to the account list, e.g., during onboarding and offboarding processes or organisation restructuring.</t>
  </si>
  <si>
    <t>User accounts shall be disabled and/or locked out after multiple failed login attempts, e.g., after ten (10) failed login attempts, ’throttling’ the rate of attempts .</t>
  </si>
  <si>
    <t>The account password shall be changed in the event of any suspected compromise.</t>
  </si>
  <si>
    <t>A.6 Secure/Protect: Secure configuration – Use secure settings for the organisation’s hardware and software</t>
  </si>
  <si>
    <t>Weak or default configurations shall be avoided or updated before using them, e.g., changing default password and performing deep scanning with anti-malware solution instead of standard scan.</t>
  </si>
  <si>
    <t>Insecure configurations and weak protocols shall be replaced or upgraded to address the associated vulnerabilities, e.g., using Hypertext Transfer Protocol Secure (HTTPS) over normal Hypertext Transfer Protocol (HTTP) to encrypt data communication and upgrading Wired Equivalent Privacy (WEP) to Wi-Fi Protected Access 2/3 (WPA2/WPA3) to enhance the Wi-Fi security standards.</t>
  </si>
  <si>
    <t xml:space="preserve">Features, services, or applications that are not in used shall be disabled or removed, e.g., disabling file sharing services, software macros and File Transfer Protocol (FTP) ports. </t>
  </si>
  <si>
    <t>As good practice, automatic lock/session log out should be enabled after fifteen (15) min of inactivity for the organisation’s assets. These include user sessions on the laptop computer, server, non-mobile device, database, and administrator portal.</t>
  </si>
  <si>
    <t>If the scope of certification includes mobile devices, IoT devices, and/or cloud environment:
Mobile devices – e.g., mobile phone, tablet
–	Mobile devices should not be jail-broken or rooted.
–	Mobile device passcodes should be enabled.
–	Automatic mobile device locks should be activated after two (2) min of inactivity.
–	Mobile applications should only be downloaded from official or trusted sources.
IoT devices
–	Network hosting the IoT devices should be separated from the network containing the organisation’s assets and data.
–	Security features should be enabled on IoT devices, e.g., turning off device auto-discovery and Universal Plug and Play (UPnP).
–	In selecting IoT devices, the organisation should use devices rated by the Cybersecurity Labelling Scheme (CLS) (where available).
Cloud
–	Security logging and monitoring should be turned on for cloud visibility, e.g., history of Application Programming Interface (API) calls, change tracking and compliance.</t>
  </si>
  <si>
    <t>A.7 Update: Software updates – Update software on devices and systems</t>
  </si>
  <si>
    <t>The organisation should carry out compatibility tests on updates for operating system and applications before installing them.</t>
  </si>
  <si>
    <t>The organisation should consider enabling automatic updates for critical operating system and application patches where feasible so that they can receive the latest updates.</t>
  </si>
  <si>
    <t xml:space="preserve">If the scope of certification includes mobile devices, IoT devices, and/or cloud environment:
Mobile devices – e.g., mobile phone, tablet
–	The organisation should ensure that updates and patches for mobile devices are only downloaded from trusted sources (e.g., official app store from the manufacturer).
IoT devices
–	The organisation should remove or replace any IoT devices (e.g., CCTV, printers) that are not receiving any software patches or updates.
Cloud
–	The organisation should refer to the cloud shared responsibility model with its Cloud Service Provider (CSP). This will allow organisations to be aware of when the organisation is responsible for software updates and security patches, and when the CSP is responsible.
–	The organisation should have visibility on the software updates and security patches done by its CSPs.
–	The organisation should also have security requirements regarding software updates defined for its CSPs.
</t>
  </si>
  <si>
    <t>A.8 Backup: Back up essential data – Back up the organisation’s essential data and store them offline</t>
  </si>
  <si>
    <t>The backups shall be performed on a regular basis, with the backup frequency aligned to the business requirements and how many days’ worth of data the organisation can afford to lose.</t>
  </si>
  <si>
    <t>For non-business-critical systems or non-essential information, the backups should still be performed but at/on a lower frequency/long term basis.</t>
  </si>
  <si>
    <t>If the scope of certification includes cloud environment:
Cloud
–	The organisation shall understand the role and responsibility between itself and the CSP in terms of data backup, e.g., cloud shared responsibility model, scope, and coverage of the cloud service.
–	Data backup shall be carried out by the organisation, e.g., storing the backups in a hard disk drive, purchasing the backup services by the CSP, and adopting multiple clouds to be used as backups.</t>
  </si>
  <si>
    <t>If the scope of certification includes hardware assets such as mobile devices and/or IoT devices:
Mobile devices
–	Essential business information stored in mobile phones should be auto backed up and transferred to a secondary mobile phone or secondary storage for backup, e.g., SMS conversations or contact of an important client.
IoT devices
–	IoT devices containing the organisation’s essential information should be backed up manually where automatic backup is not available, e.g., sensors in farms to improve operational safety and efficiency and in healthcare to monitor patients with greater precision to provide timely treatment.</t>
  </si>
  <si>
    <t>Frequent backups such as daily or weekly backups should be stored online to facilitate quick recovery, e.g., cloud backup storage.</t>
  </si>
  <si>
    <t>A.9 Respond: Incident response – Be ready to detect, respond to, and recover from cybersecurity incidents</t>
  </si>
  <si>
    <t>As good practice, the incident response plan should be reviewed at least annually.</t>
  </si>
  <si>
    <t>An authorisation process shall be developed to onboard new hardware and software into the organisation. Organisations may meet this requirement in different ways, e.g., email approval from senior management, ensuring that new hardware and software come from official or trusted sources, performing malware scans to verify that the asset is clean and maintaining asset whitelisting/blacklisting.</t>
  </si>
  <si>
    <t>The organisation shall change all default passwords and replace them with a strong passphrase, e.g., it should be at least twelve (12) characters long and include upper case, lower case, and/or special characters.</t>
  </si>
  <si>
    <t>3.  Self-assessment results</t>
  </si>
  <si>
    <t>4.  Declaration</t>
  </si>
  <si>
    <t>A.  Overview</t>
  </si>
  <si>
    <t>B.  Scoping of Certification and Statement of Scope</t>
  </si>
  <si>
    <t>C.  Documents to Prepare for Certification</t>
  </si>
  <si>
    <t>D.  Appointed Certification Bodies</t>
  </si>
  <si>
    <t>E.  Self-Assessment</t>
  </si>
  <si>
    <t>1.  Organisation Data</t>
  </si>
  <si>
    <t>2.  Cyber Essentials mark questionnaire</t>
  </si>
  <si>
    <r>
      <t xml:space="preserve">Software assets within the scope of certification may include software applications used by the organisation. If the scope of certification includes a cloud environment:
Cloud
–	Organisation shall include what is hosted on the cloud instances, e.g., software and Operating System (OS).
</t>
    </r>
    <r>
      <rPr>
        <sz val="10"/>
        <color rgb="FFC00000"/>
        <rFont val="Calibri"/>
        <family val="2"/>
        <scheme val="minor"/>
      </rPr>
      <t>NOTE:
–	The asset inventory shall include 3rd party software and tools deployed.</t>
    </r>
  </si>
  <si>
    <r>
      <t xml:space="preserve">An up-to-date asset inventory of all the hardware and software assets shall be maintained in the organisation. Organisations may meet this requirement in different ways, e.g., use of spreadsheet or IT asset management software to maintain the IT asset inventory.
</t>
    </r>
    <r>
      <rPr>
        <sz val="10"/>
        <color rgb="FFC00000"/>
        <rFont val="Calibri"/>
        <family val="2"/>
        <scheme val="minor"/>
      </rPr>
      <t>NOTE:
–	The asset inventory shall include 3rd party software and tools deployed.
–	The asset inventory shall track expiry of all digital assets, such as certificates, software licenses, software renewal, etc.
–	The asset inventory shall be reviewed at least once a year.</t>
    </r>
  </si>
  <si>
    <r>
      <t xml:space="preserve">The organisation shall establish a process to protect its business-critical data, e.g., password protected documents, encryption of personal data (at rest) and/or emails.
</t>
    </r>
    <r>
      <rPr>
        <sz val="10"/>
        <color rgb="FFC00000"/>
        <rFont val="Calibri"/>
        <family val="2"/>
        <scheme val="minor"/>
      </rPr>
      <t>NOTE:
–	CMS vendor shall also establish process(es) to protect data-in-motion, such as backup or migration.</t>
    </r>
  </si>
  <si>
    <r>
      <t xml:space="preserve">Access shall be managed to ensure employees can access only the information and systems required for their job role.
</t>
    </r>
    <r>
      <rPr>
        <sz val="10"/>
        <color rgb="FFC00000"/>
        <rFont val="Calibri"/>
        <family val="2"/>
        <scheme val="minor"/>
      </rPr>
      <t>NOTE:
–	The CMS solution shall allow CMS administrator to apply the principle of least privilege to all accounts (e.g., users, services) so as to ensure excessive privileges are not granted. The CMS solution should implement Attribute-Based Access Control (ABAC) using multiple attributes such as role, location, authentication method, IP address, mutual authentication and/or Role-Based Access Control (RBAC) mechanism that enforces access to all parts of the CMS.
–	CMS vendor shall ensure clear segregation of duties for privileged roles in the CMS such as network, operating system, database, log management and security administrators to address risks associated with user-role conflict of interest.
–	CMS vendor shall establish access control matrix for CMS's underlying infrastructure, with roles and responsibilities clearly documented.
–	CMS vendor shall ensure that only authorised personnel is able to access the logs; operations personnel should not have access to logs to prevent risk of tampering or deletion.</t>
    </r>
  </si>
  <si>
    <r>
      <t xml:space="preserve">Security configurations shall be enforced for the assets including desktop computers, servers and routers. Organisations may meet this requirement in different ways, e.g., adopting industry recommendations and standards such as Center for Internet Security (CIS) benchmarks on configuration guidelines across multiple vendor products, running baseline security analyser and/or using system configuration scripts.
</t>
    </r>
    <r>
      <rPr>
        <sz val="10"/>
        <color rgb="FFC00000"/>
        <rFont val="Calibri"/>
        <family val="2"/>
        <scheme val="minor"/>
      </rPr>
      <t>NOTE:
–	CMS vendor shall have vulnerability management processes to identify and manage vulnerabilities in the CMS solution, as well as production and development environments.
–	CMS vendor shall perform security testing (such as Vulnerability Assessment / Penetration Testing) on the CMS solution and production environment before commissioning, periodically and upon major changes.
–	CMS vendor shall remediate identified vulnerabilities that have a risk rating of "High". The risk rating should be based on industry best practices as well as consideration of potential impact. For example, criteria for the rating may include consideration of the CVSS base score, and/or the classification by the vendor, and/or impact to application functionality.</t>
    </r>
  </si>
  <si>
    <r>
      <t xml:space="preserve">The organisation shall identify business-critical systems and those containing essential business information and perform backup. What needs to be backed up is guided by identifying what is needed for business recovery in the event of a cybersecurity incident. Examples of business-critical systems include stock-trading system, railway operating and control system. Examples of essential business information include financial data and business transactions.
</t>
    </r>
    <r>
      <rPr>
        <sz val="10"/>
        <color rgb="FFC00000"/>
        <rFont val="Calibri"/>
        <family val="2"/>
        <scheme val="minor"/>
      </rPr>
      <t>NOTE:
–	CMS vendor shall establish backup strategies (e.g. scope and frequency for data backups is determined and implemented, etc.) and aligned with RPO.
–	CMS vendor shall implement a version control system where developers can roll back to a previous version in the event of any show-stopping bug gets discovered.</t>
    </r>
  </si>
  <si>
    <r>
      <t xml:space="preserve">All backups shall be protected from unauthorised access and be restricted to authorised personnel only. Backups should minimally be password-protected.
</t>
    </r>
    <r>
      <rPr>
        <sz val="10"/>
        <color rgb="FFC00000"/>
        <rFont val="Calibri"/>
        <family val="2"/>
        <scheme val="minor"/>
      </rPr>
      <t>NOTE:
–	The backup shall include configuration, source code and data.
–	The backup shall be encrypted with cryptographic algorithms and key lengths that follow the recommendations from NIST or equivalent.</t>
    </r>
  </si>
  <si>
    <r>
      <t xml:space="preserve">Longer term backups such as monthly backups shall be stored offline in an external secure storage location, e.g., password-protected USB flash drives, encrypted external hard disks and/or tape storage at an alternative office location.
</t>
    </r>
    <r>
      <rPr>
        <sz val="10"/>
        <color rgb="FFC00000"/>
        <rFont val="Calibri"/>
        <family val="2"/>
        <scheme val="minor"/>
      </rPr>
      <t>NOTE:
–	The backup shall be encrypted with cryptographic algorithms and key lengths that follow the recommendations from NIST or equivalent.</t>
    </r>
  </si>
  <si>
    <r>
      <rPr>
        <sz val="10"/>
        <rFont val="Calibri"/>
        <family val="2"/>
        <scheme val="minor"/>
      </rPr>
      <t xml:space="preserve">Where feasible, two-factor authentication (2FA) </t>
    </r>
    <r>
      <rPr>
        <sz val="10"/>
        <color rgb="FFC00000"/>
        <rFont val="Calibri"/>
        <family val="2"/>
        <scheme val="minor"/>
      </rPr>
      <t>shall</t>
    </r>
    <r>
      <rPr>
        <sz val="10"/>
        <rFont val="Calibri"/>
        <family val="2"/>
        <scheme val="minor"/>
      </rPr>
      <t xml:space="preserve"> be used for administrative access to important systems, such as an Internet- facing system containing sensitive or business-critical data. Organisations may implement this in different ways, e.g., use of an authenticator application on the mobile or one-time password (OTP) token. </t>
    </r>
    <r>
      <rPr>
        <sz val="10"/>
        <color rgb="FFC00000"/>
        <rFont val="Calibri"/>
        <family val="2"/>
        <scheme val="minor"/>
      </rPr>
      <t xml:space="preserve">
NOTE:
–	The CMS solution shall authenticate all login personnel through multi-factor authentication (MFA).</t>
    </r>
  </si>
  <si>
    <r>
      <rPr>
        <sz val="10"/>
        <rFont val="Calibri"/>
        <family val="2"/>
        <scheme val="minor"/>
      </rPr>
      <t xml:space="preserve">Dormant or inactive accounts which have been inactive for a prolonged period, e.g., sixty (60) days </t>
    </r>
    <r>
      <rPr>
        <sz val="10"/>
        <color rgb="FFC00000"/>
        <rFont val="Calibri"/>
        <family val="2"/>
        <scheme val="minor"/>
      </rPr>
      <t>shall</t>
    </r>
    <r>
      <rPr>
        <sz val="10"/>
        <rFont val="Calibri"/>
        <family val="2"/>
        <scheme val="minor"/>
      </rPr>
      <t xml:space="preserve"> be removed or disabled.</t>
    </r>
  </si>
  <si>
    <r>
      <rPr>
        <sz val="10"/>
        <rFont val="Calibri"/>
        <family val="2"/>
        <scheme val="minor"/>
      </rPr>
      <t xml:space="preserve">Logging </t>
    </r>
    <r>
      <rPr>
        <sz val="10"/>
        <color rgb="FFC00000"/>
        <rFont val="Calibri"/>
        <family val="2"/>
        <scheme val="minor"/>
      </rPr>
      <t>shall</t>
    </r>
    <r>
      <rPr>
        <sz val="10"/>
        <rFont val="Calibri"/>
        <family val="2"/>
        <scheme val="minor"/>
      </rPr>
      <t xml:space="preserve"> also be enabled for software and hardware assets where feasible, e.g., system, events and security logs.</t>
    </r>
    <r>
      <rPr>
        <sz val="10"/>
        <color rgb="FFC00000"/>
        <rFont val="Calibri"/>
        <family val="2"/>
        <scheme val="minor"/>
      </rPr>
      <t xml:space="preserve">
NOTE:
–	The "out-of-the-box" default installation shall log all user access and be able to link all activities to individual users.
–	The CMS solution shall provide automated security-related logs to facilitate event reconstruction and incident investigation.
–	The CMS solution shall generate logs that are readable in ASCII plaintext or UTF­8. 
–	The CMS solution shall store logs at secured locations to protect the integrity and ensure availability of the logs.  It should have the capability to store logs in 3rd party solution.
–	CMS vendor shall store logs at secured locations to protect the integrity and ensure availability of the logs.
–	CMS vendor shall provide documentation that has information on the log formats, to facilitate log review.
–	CMS vendor shall ensure that a log review process is defined, documented and implemented to detect suspicious activities and early indicators of security breaches.
–	CMS vendor shall ensure that security logs are generated and monitored timely to detect suspicious or malicious activity (e.g., unusual administrative activities during off peak hours, creation of unknown administrator accounts, escalating privileges for user accounts, lateral traversal across multiple segments and attempted download/upload by single system within a short period, disabling security controls such as disable audit log etc.)
–	CMS vendor shall ensure that security monitoring mechanisms are in place to monitor all security related events for timely detection of suspicious events or malicious activities</t>
    </r>
  </si>
  <si>
    <r>
      <t xml:space="preserve">As good practice, backups </t>
    </r>
    <r>
      <rPr>
        <sz val="10"/>
        <color rgb="FFC00000"/>
        <rFont val="Calibri"/>
        <family val="2"/>
        <scheme val="minor"/>
      </rPr>
      <t>shall</t>
    </r>
    <r>
      <rPr>
        <sz val="10"/>
        <color theme="1"/>
        <rFont val="Calibri"/>
        <family val="2"/>
        <scheme val="minor"/>
      </rPr>
      <t xml:space="preserve"> be tested at least bi-annually, or more frequently, to ensure that business-critical systems and essential business information can be restored effectively.</t>
    </r>
  </si>
  <si>
    <r>
      <t xml:space="preserve">There shall also be measures in place to prevent the employees from leaking confidential and/or sensitive data outside of the organisation, e.g., disabling USB ports.
</t>
    </r>
    <r>
      <rPr>
        <sz val="10"/>
        <color rgb="FFC00000"/>
        <rFont val="Calibri"/>
        <family val="2"/>
        <scheme val="minor"/>
      </rPr>
      <t>NOTE:
–	The terms on unauthorised disclosure of information shall be included within the CMS vendor’s employment contracts and contractual agreement with its business partners (e.g., providing the maintenance services).</t>
    </r>
  </si>
  <si>
    <r>
      <t>Documented information and/or implementation of data leakage and disposal process</t>
    </r>
    <r>
      <rPr>
        <sz val="10"/>
        <color rgb="FFC00000"/>
        <rFont val="Calibri"/>
        <family val="2"/>
        <scheme val="minor"/>
      </rPr>
      <t>, as well as employment contracts and contractual agreements with business partner(s)</t>
    </r>
    <r>
      <rPr>
        <sz val="10"/>
        <color theme="1"/>
        <rFont val="Calibri"/>
        <family val="2"/>
        <scheme val="minor"/>
      </rPr>
      <t>.</t>
    </r>
  </si>
  <si>
    <r>
      <t xml:space="preserve">Inventory of user accounts.
List of employees in the organisation, period of employment, and their functional roles.
</t>
    </r>
    <r>
      <rPr>
        <sz val="10"/>
        <color rgb="FFC00000"/>
        <rFont val="Calibri"/>
        <family val="2"/>
        <scheme val="minor"/>
      </rPr>
      <t>Documented information on the access control policy and process.</t>
    </r>
  </si>
  <si>
    <r>
      <t xml:space="preserve">Implementation of physical access control to organisation IT assets and/or environment.
Documented information on process to request to grant and revoke physical  access.
</t>
    </r>
    <r>
      <rPr>
        <sz val="10"/>
        <color rgb="FFC00000"/>
        <rFont val="Calibri"/>
        <family val="2"/>
        <scheme val="minor"/>
      </rPr>
      <t xml:space="preserve">Documented information outlining functionality and implementation of multi-factor authentication (MFA).
</t>
    </r>
  </si>
  <si>
    <r>
      <t xml:space="preserve">Documented information outlining functionality and implementation of </t>
    </r>
    <r>
      <rPr>
        <sz val="10"/>
        <color rgb="FFC00000"/>
        <rFont val="Calibri"/>
        <family val="2"/>
        <scheme val="minor"/>
      </rPr>
      <t>multi-factor authentication (MFA)</t>
    </r>
    <r>
      <rPr>
        <sz val="10"/>
        <color theme="1"/>
        <rFont val="Calibri"/>
        <family val="2"/>
        <scheme val="minor"/>
      </rPr>
      <t>.</t>
    </r>
  </si>
  <si>
    <r>
      <t xml:space="preserve">Documented information and/or implementation of configuration of assets.
Network and/or systems diagram.
</t>
    </r>
    <r>
      <rPr>
        <sz val="10"/>
        <color rgb="FFC00000"/>
        <rFont val="Calibri"/>
        <family val="2"/>
        <scheme val="minor"/>
      </rPr>
      <t>Documented information on vulnerability management process, security testing, risk rating and remediation.</t>
    </r>
  </si>
  <si>
    <r>
      <t xml:space="preserve">The organisation shall prioritise the implementation of critical or important updates for operating systems and applications (e.g., security patches) to be applied as soon as possible.
</t>
    </r>
    <r>
      <rPr>
        <sz val="10"/>
        <color rgb="FFC00000"/>
        <rFont val="Calibri"/>
        <family val="2"/>
        <scheme val="minor"/>
      </rPr>
      <t>NOTE:
–	CMS vendor, who is supplying CMS application to healthcare service provider, shall notify Licensees the availability of updates/patches, and deliver those updates/patches to the Licensees in a secure and prompt manner, if possible, guide/assist the Licensee to ensure the updates/patches are implemented successfully.</t>
    </r>
  </si>
  <si>
    <t>The scope of assessment and certification shall cover at least the following: 
     –	The production and development environment for CMS vendor providing SaaS solution; and
     –	The development environment for CMS vendor providing non-SaaS solution.</t>
  </si>
  <si>
    <t>Assess your organisation’s cybersecurity implementation against the requirements and recommendations listed.
Requirements are denoted by the use of the word “shall”, and these need to be implemented in the organisation in order to qualify for Cyber Essentials certification.
Recommendations are denoted by the use of the word “should”, and whilst organisations are encouraged to implement these recommendations, these are not compulsory to qualify for Cyber Essentials certification.
For each requirement and recommendation, indicate:
     –	“Yes”: If the measure described in the statement is implemented in your organisation;
     –	“No”: If the measure described in the statement is not implemented in your organisation; or
     –	“Not applicable”: If the measure described in the statement is not applicable.
For recommendations that are “Not applicable”, fill in remarks to explain why this is not applicable.</t>
  </si>
  <si>
    <t>z</t>
  </si>
  <si>
    <r>
      <t xml:space="preserve">Backups shall be stored separately (i.e., offline) from the operating environment. Where feasible, backups should be stored offsite, e.g., separate physical location.
</t>
    </r>
    <r>
      <rPr>
        <sz val="10"/>
        <color rgb="FFC00000"/>
        <rFont val="Calibri"/>
        <family val="2"/>
        <scheme val="minor"/>
      </rPr>
      <t>NOTE:
–	CMS vendor providing non-SaaS solution shall also ensure that the solution has the feature to allow its backup data be kept offline.</t>
    </r>
  </si>
  <si>
    <r>
      <t xml:space="preserve">The organisation shall establish an up-to-date basic incident response plan to guide the organisation on how to respond to common cybersecurity incidents. Examples include phishing, data breach, ransomware. The plan shall contain details as follows:
–	Clear roles and responsibilities of key personnel in the organisation involved in the incident response plan process.
–	Procedures to detect, respond, and recover from the common cybersecurity threat scenarios, e.g., phishing, ransomware, data breach.
–	Communication plan and timeline to escalate and report the incident to internal and external stakeholders (such as regulators, customers, and senior management).
</t>
    </r>
    <r>
      <rPr>
        <sz val="10"/>
        <color rgb="FFC00000"/>
        <rFont val="Calibri"/>
        <family val="2"/>
        <scheme val="minor"/>
      </rPr>
      <t>NOTE:
–	CMS vendor providing SaaS solution shall also put in place incident response plan to assist healthcare provider in responding to their obligations under prevailing legislative or regulatory requirements.</t>
    </r>
  </si>
  <si>
    <r>
      <t xml:space="preserve">Physical access control shall be enforced to allow only authorised employees/contractors to access the organisation’s IT assets and/or environment, e.g., use of cable lock to lock the workstations and card access door lock to authenticate and authorise entry.
</t>
    </r>
    <r>
      <rPr>
        <sz val="10"/>
        <color rgb="FFC00000"/>
        <rFont val="Calibri"/>
        <family val="2"/>
        <scheme val="minor"/>
      </rPr>
      <t>NOTE:
–	CMS vendor providing SaaS solution shall implement multi-factor authentication (MFA) for physical access to the room that host the CMS solution and the room that host terminal(s) that has/have access to the CMS solution.</t>
    </r>
  </si>
  <si>
    <r>
      <t xml:space="preserve">Firewalls shall be deployed or switched on to protect the network, systems, and endpoints such as laptops, desktops, servers, and virtual environments. In an environment where there is an organisation’s network setup, a network perimeter firewall shall be configured to analyse and accept only authorised network traffic into the organisation’s network. Examples can include packet filter, Domain Name System (DNS) firewall and application-level gateway firewall with rules to restrict and filter network traffic. Depending on the organisation’s network setup, the firewall functionality may be integrated with other networking devices or be a standalone device.
</t>
    </r>
    <r>
      <rPr>
        <sz val="10"/>
        <color rgb="FFC00000"/>
        <rFont val="Calibri"/>
        <family val="2"/>
        <scheme val="minor"/>
      </rPr>
      <t>NOTE:
–	CMS vendor providing SaaS solution shall implement a Web Application Firewall (WAF) to mitigate threats (e.g., OWASP Top 10) from external sources.</t>
    </r>
  </si>
  <si>
    <t>The typical documents that CMS vendors need to prepare and submit for certification include:
–	Scoping statement 
–	Organisation chart depicting the business unit(s) within the scope of certification
–	Description of the organisation’s business for context, e.g. products/services offered, profile of customers it supports, industry/sector the organisation belongs to and/or supplies to
–	System and network diagram
–	Inventory listing of devices and/or systems
–	Inventory listing of software and/or services
–	Locations from where the organisation operates or carries out the services that are to be covered as part of the certification
–	A completed version of this self-assessment template
For the avoidance of doubt, only the components that fall within the determined scope of certification would be needed.</t>
  </si>
  <si>
    <r>
      <t xml:space="preserve">CMS vendors shall approach any of the </t>
    </r>
    <r>
      <rPr>
        <u/>
        <sz val="10"/>
        <color rgb="FF0070C0"/>
        <rFont val="Calibri"/>
        <family val="2"/>
        <scheme val="minor"/>
      </rPr>
      <t>certification bodies appointed by CSA</t>
    </r>
    <r>
      <rPr>
        <sz val="10"/>
        <rFont val="Calibri"/>
        <family val="2"/>
        <scheme val="minor"/>
      </rPr>
      <t xml:space="preserve"> to apply for certification.
CMS vendors shall take note that different certification bodies may charge different certification fees and maintain their respective terms and conditions of service.</t>
    </r>
  </si>
  <si>
    <r>
      <t xml:space="preserve">Upon completion of this self-assessment, prepare the relevant supporting documents outlined in “Overview” tab and approach your appointed certification body.
CMS vendors may refer to CSA’s </t>
    </r>
    <r>
      <rPr>
        <u/>
        <sz val="10"/>
        <color rgb="FF0070C0"/>
        <rFont val="Calibri"/>
        <family val="2"/>
        <scheme val="minor"/>
      </rPr>
      <t>Cybersecurity Toolkit for IT Teams</t>
    </r>
    <r>
      <rPr>
        <sz val="10"/>
        <rFont val="Calibri"/>
        <family val="2"/>
        <scheme val="minor"/>
      </rPr>
      <t>, which comes with templates that organisations may refer to and adapt accordingly for use as supporting documents for certification.</t>
    </r>
  </si>
  <si>
    <t>Scope of certification for Cyber Essentials mark for CMS vendors:</t>
  </si>
  <si>
    <r>
      <t xml:space="preserve">In the event of any continued use of EOS assets, the organisation shall assess and understand the risk, obtain approval from senior management, and monitor it until the asset is replaced.
</t>
    </r>
    <r>
      <rPr>
        <sz val="10"/>
        <color rgb="FFC00000"/>
        <rFont val="Calibri"/>
        <family val="2"/>
        <scheme val="minor"/>
      </rPr>
      <t>NOTE:
–	This requirement is deemed as met, as no EOS asset shall be allowed for the CMS vendor.</t>
    </r>
  </si>
  <si>
    <r>
      <t xml:space="preserve">Self-assessment questionnaire — How ready are you for </t>
    </r>
    <r>
      <rPr>
        <b/>
        <sz val="14"/>
        <color rgb="FFE31837"/>
        <rFont val="Calibri"/>
        <family val="2"/>
        <scheme val="minor"/>
      </rPr>
      <t>Cyber Essentials mark for CMS vendors</t>
    </r>
    <r>
      <rPr>
        <b/>
        <sz val="14"/>
        <rFont val="Calibri"/>
        <family val="2"/>
        <scheme val="minor"/>
      </rPr>
      <t>?</t>
    </r>
  </si>
  <si>
    <r>
      <t>This self-assessment template is intended for CMS vendors seeking CSA Cyber Essentials for CMS vendors cybersecurity certification. Organisations shall refer to the “</t>
    </r>
    <r>
      <rPr>
        <u/>
        <sz val="10"/>
        <color rgb="FF0070C0"/>
        <rFont val="Calibri"/>
        <family val="2"/>
        <scheme val="minor"/>
      </rPr>
      <t>CSA Cybersecurity Certification – Cyber Essentials mark for CMS vendor</t>
    </r>
    <r>
      <rPr>
        <sz val="10"/>
        <rFont val="Calibri"/>
        <family val="2"/>
        <scheme val="minor"/>
      </rPr>
      <t>” document for full details on certification.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</si>
</sst>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F800]dddd\,\ mmmm\ dd\,\ yyyy"/>
    <numFmt numFmtId="165" formatCode="0;\-0;;@"/>
    <numFmt numFmtId="166" formatCode="0.0;\-0.0;;@"/>
    <numFmt numFmtId="167" formatCode=";;;"/>
  </numFmts>
  <fonts count="31"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4"/>
      <color theme="1"/>
      <name val="Calibri"/>
      <family val="2"/>
      <scheme val="minor"/>
    </font>
    <font>
      <b/>
      <sz val="14"/>
      <color rgb="FFE31837"/>
      <name val="Calibri"/>
      <family val="2"/>
      <scheme val="minor"/>
    </font>
    <font>
      <b/>
      <sz val="11"/>
      <color rgb="FFE31837"/>
      <name val="Calibri"/>
      <family val="2"/>
      <scheme val="minor"/>
    </font>
    <font>
      <sz val="11"/>
      <color rgb="FFE31837"/>
      <name val="Calibri"/>
      <family val="2"/>
      <scheme val="minor"/>
    </font>
    <font>
      <sz val="10"/>
      <name val="Calibri"/>
      <family val="2"/>
      <scheme val="minor"/>
    </font>
    <font>
      <sz val="14"/>
      <color rgb="FFE31837"/>
      <name val="Calibri"/>
      <family val="2"/>
      <scheme val="minor"/>
    </font>
    <font>
      <i/>
      <sz val="10"/>
      <color theme="1"/>
      <name val="Calibri"/>
      <family val="2"/>
      <scheme val="minor"/>
    </font>
    <font>
      <sz val="10"/>
      <color theme="1"/>
      <name val="Calibri"/>
      <family val="2"/>
      <scheme val="minor"/>
    </font>
    <font>
      <i/>
      <sz val="10"/>
      <color theme="0" tint="-0.34998626667073579"/>
      <name val="Calibri"/>
      <family val="2"/>
      <scheme val="minor"/>
    </font>
    <font>
      <b/>
      <sz val="10"/>
      <color rgb="FFE31837"/>
      <name val="Calibri"/>
      <family val="2"/>
      <scheme val="minor"/>
    </font>
    <font>
      <sz val="10"/>
      <color rgb="FFE31837"/>
      <name val="Calibri"/>
      <family val="2"/>
      <scheme val="minor"/>
    </font>
    <font>
      <b/>
      <sz val="10"/>
      <name val="Calibri"/>
      <family val="2"/>
      <scheme val="minor"/>
    </font>
    <font>
      <sz val="8"/>
      <color rgb="FF000000"/>
      <name val="Segoe UI"/>
      <family val="2"/>
    </font>
    <font>
      <b/>
      <sz val="14"/>
      <name val="Calibri"/>
      <family val="2"/>
      <scheme val="minor"/>
    </font>
    <font>
      <b/>
      <sz val="12"/>
      <color rgb="FFE31837"/>
      <name val="Calibri"/>
      <family val="2"/>
      <scheme val="minor"/>
    </font>
    <font>
      <sz val="12"/>
      <color rgb="FFE31837"/>
      <name val="Calibri"/>
      <family val="2"/>
      <scheme val="minor"/>
    </font>
    <font>
      <b/>
      <sz val="9"/>
      <name val="Calibri"/>
      <family val="2"/>
      <scheme val="minor"/>
    </font>
    <font>
      <sz val="9"/>
      <name val="Calibri"/>
      <family val="2"/>
      <scheme val="minor"/>
    </font>
    <font>
      <sz val="9"/>
      <color theme="1"/>
      <name val="Calibri"/>
      <family val="2"/>
      <scheme val="minor"/>
    </font>
    <font>
      <u/>
      <sz val="11"/>
      <color theme="10"/>
      <name val="Calibri"/>
      <family val="2"/>
      <scheme val="minor"/>
    </font>
    <font>
      <b/>
      <u/>
      <sz val="10"/>
      <color theme="10"/>
      <name val="Calibri"/>
      <family val="2"/>
      <scheme val="minor"/>
    </font>
    <font>
      <sz val="10"/>
      <color theme="1" tint="0.34998626667073579"/>
      <name val="Calibri"/>
      <family val="2"/>
      <scheme val="minor"/>
    </font>
    <font>
      <b/>
      <sz val="10"/>
      <color theme="1" tint="0.34998626667073579"/>
      <name val="Calibri"/>
      <family val="2"/>
      <scheme val="minor"/>
    </font>
    <font>
      <u/>
      <sz val="10"/>
      <color rgb="FF0070C0"/>
      <name val="Calibri"/>
      <family val="2"/>
      <scheme val="minor"/>
    </font>
    <font>
      <sz val="10"/>
      <color theme="1" tint="0.249977111117893"/>
      <name val="Calibri"/>
      <family val="2"/>
      <scheme val="minor"/>
    </font>
    <font>
      <b/>
      <sz val="10"/>
      <color theme="1" tint="0.249977111117893"/>
      <name val="Calibri"/>
      <family val="2"/>
      <scheme val="minor"/>
    </font>
    <font>
      <sz val="10"/>
      <color rgb="FFC0000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2"/>
        <bgColor indexed="64"/>
      </patternFill>
    </fill>
  </fills>
  <borders count="15">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bottom style="thin">
        <color theme="0" tint="-0.2499465926084170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tint="-4.9989318521683403E-2"/>
      </left>
      <right/>
      <top/>
      <bottom/>
      <diagonal/>
    </border>
    <border>
      <left/>
      <right style="thin">
        <color theme="0" tint="-4.9989318521683403E-2"/>
      </right>
      <top/>
      <bottom/>
      <diagonal/>
    </border>
    <border>
      <left style="thin">
        <color theme="0"/>
      </left>
      <right/>
      <top/>
      <bottom/>
      <diagonal/>
    </border>
    <border>
      <left/>
      <right style="thin">
        <color theme="0"/>
      </right>
      <top/>
      <bottom/>
      <diagonal/>
    </border>
    <border>
      <left/>
      <right/>
      <top style="thin">
        <color theme="0" tint="-0.24994659260841701"/>
      </top>
      <bottom style="thin">
        <color theme="0" tint="-0.24994659260841701"/>
      </bottom>
      <diagonal/>
    </border>
  </borders>
  <cellStyleXfs count="2">
    <xf numFmtId="0" fontId="0" fillId="0" borderId="0"/>
    <xf numFmtId="0" fontId="23" fillId="0" borderId="0" applyNumberFormat="0" applyFill="0" applyBorder="0" applyAlignment="0" applyProtection="0"/>
  </cellStyleXfs>
  <cellXfs count="195">
    <xf numFmtId="0" fontId="0" fillId="0" borderId="0" xfId="0"/>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0" fillId="0" borderId="0" xfId="0" applyAlignment="1">
      <alignment horizontal="left" vertical="top" wrapText="1"/>
    </xf>
    <xf numFmtId="0" fontId="7" fillId="0" borderId="0" xfId="0" applyFont="1" applyAlignment="1">
      <alignment vertical="top"/>
    </xf>
    <xf numFmtId="0" fontId="13" fillId="0" borderId="0" xfId="0" applyFont="1" applyBorder="1" applyAlignment="1">
      <alignment vertical="top"/>
    </xf>
    <xf numFmtId="0" fontId="14" fillId="0" borderId="0" xfId="0" applyFont="1" applyAlignment="1">
      <alignment vertical="top"/>
    </xf>
    <xf numFmtId="0" fontId="11" fillId="0" borderId="0" xfId="0" applyFont="1" applyAlignment="1">
      <alignment horizontal="center" vertical="top"/>
    </xf>
    <xf numFmtId="0" fontId="11" fillId="0" borderId="0" xfId="0" applyFont="1" applyAlignment="1">
      <alignment horizontal="left" vertical="top" wrapText="1"/>
    </xf>
    <xf numFmtId="0" fontId="11" fillId="0" borderId="0" xfId="0" applyFont="1" applyAlignment="1">
      <alignment vertical="top"/>
    </xf>
    <xf numFmtId="0" fontId="15" fillId="0" borderId="0" xfId="0" applyFont="1" applyBorder="1" applyAlignment="1">
      <alignment vertical="top"/>
    </xf>
    <xf numFmtId="0" fontId="11" fillId="0" borderId="0" xfId="0" applyFont="1" applyAlignment="1">
      <alignment horizontal="left" vertical="top"/>
    </xf>
    <xf numFmtId="0" fontId="10" fillId="0" borderId="0" xfId="0" applyFont="1" applyAlignment="1">
      <alignment horizontal="left" vertical="top"/>
    </xf>
    <xf numFmtId="0" fontId="17" fillId="0" borderId="0" xfId="0" applyFont="1" applyAlignment="1">
      <alignment horizontal="left" vertical="top"/>
    </xf>
    <xf numFmtId="0" fontId="9" fillId="0" borderId="0" xfId="0" applyFont="1" applyAlignment="1">
      <alignment horizontal="center" vertical="top"/>
    </xf>
    <xf numFmtId="0" fontId="4" fillId="0" borderId="0" xfId="0" applyFont="1" applyAlignment="1">
      <alignment horizontal="center" vertical="top"/>
    </xf>
    <xf numFmtId="0" fontId="4" fillId="0" borderId="0" xfId="0" applyFont="1" applyAlignment="1">
      <alignment horizontal="left" vertical="top" wrapText="1"/>
    </xf>
    <xf numFmtId="0" fontId="18" fillId="0" borderId="0" xfId="0" applyFont="1" applyBorder="1" applyAlignment="1">
      <alignment vertical="top"/>
    </xf>
    <xf numFmtId="0" fontId="19" fillId="0" borderId="0" xfId="0" applyFont="1" applyAlignment="1">
      <alignment vertical="top"/>
    </xf>
    <xf numFmtId="0" fontId="18" fillId="0" borderId="0" xfId="0" applyFont="1" applyAlignment="1">
      <alignment vertical="top"/>
    </xf>
    <xf numFmtId="0" fontId="13" fillId="0" borderId="0" xfId="0" applyFont="1" applyAlignment="1">
      <alignment vertical="top"/>
    </xf>
    <xf numFmtId="0" fontId="8" fillId="0" borderId="0" xfId="0" applyFont="1" applyAlignment="1">
      <alignment vertical="top" wrapText="1"/>
    </xf>
    <xf numFmtId="0" fontId="8" fillId="0" borderId="0" xfId="0" applyFont="1" applyBorder="1" applyAlignment="1">
      <alignment horizontal="left" vertical="top" wrapText="1"/>
    </xf>
    <xf numFmtId="0" fontId="11" fillId="0" borderId="6" xfId="0" applyFont="1" applyBorder="1" applyAlignment="1">
      <alignment horizontal="left" vertical="top"/>
    </xf>
    <xf numFmtId="0" fontId="8" fillId="0" borderId="0" xfId="0" applyFont="1" applyBorder="1" applyAlignment="1">
      <alignment horizontal="left" vertical="top" wrapText="1"/>
    </xf>
    <xf numFmtId="0" fontId="23" fillId="0" borderId="0" xfId="1" applyBorder="1" applyAlignment="1">
      <alignment vertical="top"/>
    </xf>
    <xf numFmtId="0" fontId="8" fillId="0" borderId="0" xfId="0" applyFont="1" applyBorder="1" applyAlignment="1">
      <alignment horizontal="left" vertical="top"/>
    </xf>
    <xf numFmtId="0" fontId="3" fillId="0" borderId="0" xfId="0" applyFont="1" applyAlignment="1" applyProtection="1">
      <alignment vertical="top"/>
    </xf>
    <xf numFmtId="0" fontId="6" fillId="0" borderId="2" xfId="0" applyFont="1" applyBorder="1" applyAlignment="1" applyProtection="1">
      <alignment vertical="top"/>
    </xf>
    <xf numFmtId="0" fontId="7" fillId="0" borderId="0" xfId="0" applyFont="1" applyAlignment="1" applyProtection="1">
      <alignment vertical="top"/>
    </xf>
    <xf numFmtId="0" fontId="15" fillId="3" borderId="1" xfId="0" applyFont="1" applyFill="1" applyBorder="1" applyAlignment="1" applyProtection="1">
      <alignment horizontal="center" vertical="center"/>
    </xf>
    <xf numFmtId="0" fontId="15" fillId="3" borderId="1" xfId="0" applyFont="1" applyFill="1" applyBorder="1" applyAlignment="1" applyProtection="1">
      <alignment horizontal="center" vertical="center" wrapText="1"/>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13" fillId="4" borderId="3" xfId="0" applyFont="1" applyFill="1" applyBorder="1" applyAlignment="1" applyProtection="1">
      <alignment vertical="top"/>
    </xf>
    <xf numFmtId="0" fontId="6" fillId="4" borderId="4" xfId="0" applyFont="1" applyFill="1" applyBorder="1" applyAlignment="1" applyProtection="1">
      <alignment vertical="top"/>
    </xf>
    <xf numFmtId="0" fontId="6" fillId="4" borderId="5" xfId="0" applyFont="1" applyFill="1" applyBorder="1" applyAlignment="1" applyProtection="1">
      <alignment vertical="top"/>
    </xf>
    <xf numFmtId="0" fontId="2" fillId="2" borderId="0" xfId="0" applyFont="1" applyFill="1" applyAlignment="1" applyProtection="1">
      <alignment horizontal="center" vertical="top"/>
    </xf>
    <xf numFmtId="0" fontId="2" fillId="2" borderId="0" xfId="0" applyFont="1" applyFill="1" applyBorder="1" applyAlignment="1" applyProtection="1">
      <alignment horizontal="center" vertical="top"/>
    </xf>
    <xf numFmtId="0" fontId="11" fillId="0" borderId="1" xfId="0" applyFont="1" applyFill="1" applyBorder="1" applyAlignment="1" applyProtection="1">
      <alignment horizontal="center" vertical="top"/>
    </xf>
    <xf numFmtId="0" fontId="11" fillId="0" borderId="1" xfId="0" applyFont="1" applyFill="1" applyBorder="1" applyAlignment="1" applyProtection="1">
      <alignment vertical="top" wrapText="1"/>
    </xf>
    <xf numFmtId="0" fontId="11" fillId="0" borderId="1" xfId="0" applyFont="1" applyFill="1" applyBorder="1" applyAlignment="1" applyProtection="1">
      <alignment horizontal="left" vertical="top" wrapText="1"/>
    </xf>
    <xf numFmtId="0" fontId="0" fillId="0" borderId="0" xfId="0" applyAlignment="1" applyProtection="1">
      <alignment vertical="top"/>
    </xf>
    <xf numFmtId="0" fontId="0" fillId="0" borderId="0" xfId="0" applyBorder="1" applyAlignment="1" applyProtection="1">
      <alignment vertical="top"/>
    </xf>
    <xf numFmtId="0" fontId="11" fillId="5" borderId="1" xfId="0" applyFont="1" applyFill="1" applyBorder="1" applyAlignment="1" applyProtection="1">
      <alignment horizontal="center" vertical="top"/>
    </xf>
    <xf numFmtId="0" fontId="11" fillId="5" borderId="1" xfId="0" applyFont="1" applyFill="1" applyBorder="1" applyAlignment="1" applyProtection="1">
      <alignment vertical="top" wrapText="1"/>
    </xf>
    <xf numFmtId="0" fontId="11" fillId="5" borderId="1" xfId="0" applyFont="1" applyFill="1" applyBorder="1" applyAlignment="1" applyProtection="1">
      <alignment horizontal="left" vertical="top" wrapText="1"/>
    </xf>
    <xf numFmtId="0" fontId="13" fillId="4" borderId="4" xfId="0" applyFont="1" applyFill="1" applyBorder="1" applyAlignment="1" applyProtection="1">
      <alignment vertical="top"/>
    </xf>
    <xf numFmtId="0" fontId="11" fillId="2" borderId="0" xfId="0" applyFont="1" applyFill="1" applyAlignment="1" applyProtection="1">
      <alignment vertical="top"/>
    </xf>
    <xf numFmtId="0" fontId="11" fillId="2" borderId="0" xfId="0" applyFont="1" applyFill="1" applyBorder="1" applyAlignment="1" applyProtection="1">
      <alignment vertical="top"/>
    </xf>
    <xf numFmtId="0" fontId="3" fillId="2" borderId="0" xfId="0" applyFont="1" applyFill="1" applyAlignment="1" applyProtection="1">
      <alignment vertical="top"/>
    </xf>
    <xf numFmtId="0" fontId="3" fillId="2" borderId="0" xfId="0" applyFont="1" applyFill="1" applyBorder="1" applyAlignment="1" applyProtection="1">
      <alignment vertical="top"/>
    </xf>
    <xf numFmtId="0" fontId="0" fillId="0" borderId="0" xfId="0" applyAlignment="1" applyProtection="1">
      <alignment horizontal="center" vertical="top"/>
    </xf>
    <xf numFmtId="0" fontId="0" fillId="0" borderId="0" xfId="0" applyAlignment="1" applyProtection="1">
      <alignment vertical="top" wrapText="1"/>
    </xf>
    <xf numFmtId="0" fontId="0" fillId="0" borderId="0" xfId="0" applyAlignment="1" applyProtection="1">
      <alignment horizontal="left" vertical="top"/>
    </xf>
    <xf numFmtId="0" fontId="11" fillId="0" borderId="1" xfId="0" applyFont="1" applyFill="1" applyBorder="1" applyAlignment="1" applyProtection="1">
      <alignment horizontal="left" vertical="top" wrapText="1"/>
      <protection locked="0"/>
    </xf>
    <xf numFmtId="0" fontId="11" fillId="5" borderId="1" xfId="0" applyFont="1" applyFill="1" applyBorder="1" applyAlignment="1" applyProtection="1">
      <alignment horizontal="left" vertical="top" wrapText="1"/>
      <protection locked="0"/>
    </xf>
    <xf numFmtId="0" fontId="13" fillId="4" borderId="5" xfId="0" applyFont="1" applyFill="1" applyBorder="1" applyAlignment="1" applyProtection="1">
      <alignment horizontal="left" vertical="top" wrapText="1"/>
    </xf>
    <xf numFmtId="0" fontId="6" fillId="4" borderId="5" xfId="0" applyFont="1" applyFill="1" applyBorder="1" applyAlignment="1" applyProtection="1">
      <alignment horizontal="left" vertical="top" wrapText="1"/>
    </xf>
    <xf numFmtId="0" fontId="18" fillId="0" borderId="0" xfId="0" applyFont="1" applyBorder="1" applyAlignment="1" applyProtection="1">
      <alignment vertical="top"/>
    </xf>
    <xf numFmtId="0" fontId="18" fillId="0" borderId="0" xfId="0" applyFont="1" applyBorder="1" applyAlignment="1" applyProtection="1">
      <alignment vertical="top"/>
      <protection hidden="1"/>
    </xf>
    <xf numFmtId="0" fontId="19" fillId="0" borderId="0" xfId="0" applyFont="1" applyAlignment="1" applyProtection="1">
      <alignment vertical="top"/>
      <protection hidden="1"/>
    </xf>
    <xf numFmtId="0" fontId="13" fillId="0" borderId="0" xfId="0" applyFont="1" applyBorder="1" applyAlignment="1" applyProtection="1">
      <alignment vertical="top"/>
      <protection hidden="1"/>
    </xf>
    <xf numFmtId="0" fontId="14" fillId="0" borderId="0" xfId="0" applyFont="1" applyAlignment="1" applyProtection="1">
      <alignment vertical="top"/>
      <protection hidden="1"/>
    </xf>
    <xf numFmtId="0" fontId="8" fillId="0" borderId="0" xfId="0" applyFont="1" applyBorder="1" applyAlignment="1" applyProtection="1">
      <alignment vertical="top"/>
      <protection hidden="1"/>
    </xf>
    <xf numFmtId="0" fontId="15" fillId="0" borderId="0" xfId="0" applyFont="1" applyBorder="1" applyAlignment="1" applyProtection="1">
      <alignment horizontal="left" vertical="top"/>
      <protection hidden="1"/>
    </xf>
    <xf numFmtId="0" fontId="8" fillId="0" borderId="0" xfId="0" applyFont="1" applyAlignment="1" applyProtection="1">
      <alignment vertical="top"/>
      <protection hidden="1"/>
    </xf>
    <xf numFmtId="0" fontId="20" fillId="0" borderId="0" xfId="0" applyFont="1" applyBorder="1" applyAlignment="1" applyProtection="1">
      <alignment horizontal="right" vertical="top"/>
      <protection hidden="1"/>
    </xf>
    <xf numFmtId="0" fontId="20" fillId="0" borderId="0" xfId="0" applyFont="1" applyBorder="1" applyAlignment="1" applyProtection="1">
      <alignment vertical="top"/>
      <protection hidden="1"/>
    </xf>
    <xf numFmtId="0" fontId="20" fillId="0" borderId="0" xfId="0" applyFont="1" applyBorder="1" applyAlignment="1" applyProtection="1">
      <alignment horizontal="left" vertical="top"/>
      <protection hidden="1"/>
    </xf>
    <xf numFmtId="0" fontId="25" fillId="2" borderId="0" xfId="0" applyFont="1" applyFill="1" applyAlignment="1" applyProtection="1">
      <alignment vertical="top"/>
      <protection hidden="1"/>
    </xf>
    <xf numFmtId="0" fontId="25" fillId="2" borderId="0" xfId="0" applyFont="1" applyFill="1" applyBorder="1" applyAlignment="1" applyProtection="1">
      <alignment vertical="top"/>
      <protection hidden="1"/>
    </xf>
    <xf numFmtId="0" fontId="21" fillId="0" borderId="0" xfId="0" applyFont="1" applyAlignment="1" applyProtection="1">
      <alignment vertical="top"/>
      <protection hidden="1"/>
    </xf>
    <xf numFmtId="0" fontId="25" fillId="8" borderId="0" xfId="0" applyFont="1" applyFill="1" applyAlignment="1" applyProtection="1">
      <alignment vertical="top"/>
      <protection hidden="1"/>
    </xf>
    <xf numFmtId="0" fontId="26" fillId="8" borderId="0" xfId="0" applyFont="1" applyFill="1" applyBorder="1" applyAlignment="1" applyProtection="1">
      <alignment vertical="top"/>
      <protection hidden="1"/>
    </xf>
    <xf numFmtId="0" fontId="21" fillId="8" borderId="0" xfId="0" applyFont="1" applyFill="1" applyAlignment="1" applyProtection="1">
      <alignment vertical="top"/>
      <protection hidden="1"/>
    </xf>
    <xf numFmtId="0" fontId="20" fillId="0" borderId="0" xfId="0" applyFont="1" applyBorder="1" applyAlignment="1" applyProtection="1">
      <alignment horizontal="left" vertical="center"/>
      <protection hidden="1"/>
    </xf>
    <xf numFmtId="0" fontId="25" fillId="0" borderId="0" xfId="0" applyFont="1" applyAlignment="1" applyProtection="1">
      <alignment horizontal="left" vertical="center"/>
      <protection hidden="1"/>
    </xf>
    <xf numFmtId="0" fontId="25" fillId="0" borderId="0" xfId="0" applyFont="1" applyAlignment="1" applyProtection="1">
      <alignment vertical="center"/>
      <protection hidden="1"/>
    </xf>
    <xf numFmtId="0" fontId="25" fillId="0" borderId="0" xfId="0" applyFont="1" applyBorder="1" applyAlignment="1" applyProtection="1">
      <alignment vertical="center"/>
      <protection hidden="1"/>
    </xf>
    <xf numFmtId="0" fontId="21" fillId="0" borderId="0" xfId="0" applyFont="1" applyAlignment="1" applyProtection="1">
      <alignment vertical="center"/>
      <protection hidden="1"/>
    </xf>
    <xf numFmtId="0" fontId="21" fillId="0" borderId="0" xfId="0" applyFont="1" applyAlignment="1" applyProtection="1">
      <alignment horizontal="center" vertical="center"/>
      <protection hidden="1"/>
    </xf>
    <xf numFmtId="0" fontId="25" fillId="6" borderId="0" xfId="0" applyFont="1" applyFill="1" applyAlignment="1" applyProtection="1">
      <alignment horizontal="left" vertical="center"/>
      <protection hidden="1"/>
    </xf>
    <xf numFmtId="0" fontId="25" fillId="6" borderId="0" xfId="0" applyFont="1" applyFill="1" applyAlignment="1" applyProtection="1">
      <alignment horizontal="center" vertical="center"/>
      <protection hidden="1"/>
    </xf>
    <xf numFmtId="0" fontId="25" fillId="6" borderId="0" xfId="0" applyFont="1" applyFill="1" applyAlignment="1" applyProtection="1">
      <alignment horizontal="left" vertical="center" wrapText="1"/>
      <protection hidden="1"/>
    </xf>
    <xf numFmtId="0" fontId="22" fillId="6" borderId="0" xfId="0" applyFont="1" applyFill="1" applyAlignment="1" applyProtection="1">
      <alignment vertical="center"/>
      <protection hidden="1"/>
    </xf>
    <xf numFmtId="0" fontId="22" fillId="0" borderId="0" xfId="0" applyFont="1" applyAlignment="1" applyProtection="1">
      <alignment vertical="center"/>
      <protection hidden="1"/>
    </xf>
    <xf numFmtId="0" fontId="25" fillId="0" borderId="0" xfId="0" applyFont="1" applyAlignment="1" applyProtection="1">
      <alignment horizontal="center" vertical="center"/>
      <protection hidden="1"/>
    </xf>
    <xf numFmtId="0" fontId="25" fillId="0" borderId="0" xfId="0" applyFont="1" applyAlignment="1" applyProtection="1">
      <alignment horizontal="left" vertical="center" wrapText="1"/>
      <protection hidden="1"/>
    </xf>
    <xf numFmtId="0" fontId="22" fillId="0" borderId="0" xfId="0" applyFont="1" applyAlignment="1" applyProtection="1">
      <alignment horizontal="center" vertical="center"/>
      <protection hidden="1"/>
    </xf>
    <xf numFmtId="0" fontId="26" fillId="8" borderId="0" xfId="0" applyFont="1" applyFill="1" applyAlignment="1" applyProtection="1">
      <alignment horizontal="right" vertical="center"/>
      <protection hidden="1"/>
    </xf>
    <xf numFmtId="0" fontId="26" fillId="8" borderId="0" xfId="0" applyFont="1" applyFill="1" applyAlignment="1" applyProtection="1">
      <alignment vertical="center"/>
      <protection hidden="1"/>
    </xf>
    <xf numFmtId="0" fontId="26" fillId="8" borderId="0" xfId="0" applyFont="1" applyFill="1" applyAlignment="1" applyProtection="1">
      <alignment vertical="center" wrapText="1"/>
      <protection hidden="1"/>
    </xf>
    <xf numFmtId="0" fontId="26" fillId="8" borderId="0" xfId="0" applyFont="1" applyFill="1" applyAlignment="1" applyProtection="1">
      <alignment horizontal="right" vertical="center" indent="1"/>
      <protection hidden="1"/>
    </xf>
    <xf numFmtId="0" fontId="22" fillId="0" borderId="0" xfId="0" applyFont="1" applyAlignment="1" applyProtection="1">
      <alignment vertical="top"/>
      <protection hidden="1"/>
    </xf>
    <xf numFmtId="0" fontId="11" fillId="0" borderId="0" xfId="0" applyFont="1" applyAlignment="1" applyProtection="1">
      <alignment horizontal="center" vertical="top"/>
      <protection hidden="1"/>
    </xf>
    <xf numFmtId="0" fontId="11" fillId="0" borderId="0" xfId="0" applyFont="1" applyAlignment="1" applyProtection="1">
      <alignment horizontal="left" vertical="top" wrapText="1"/>
      <protection hidden="1"/>
    </xf>
    <xf numFmtId="0" fontId="11" fillId="0" borderId="0" xfId="0" applyFont="1" applyAlignment="1" applyProtection="1">
      <alignment vertical="top"/>
      <protection hidden="1"/>
    </xf>
    <xf numFmtId="0" fontId="0" fillId="0" borderId="0" xfId="0" applyAlignment="1" applyProtection="1">
      <alignment horizontal="center" vertical="top"/>
      <protection hidden="1"/>
    </xf>
    <xf numFmtId="0" fontId="0" fillId="0" borderId="0" xfId="0" applyAlignment="1" applyProtection="1">
      <alignment vertical="top"/>
      <protection hidden="1"/>
    </xf>
    <xf numFmtId="0" fontId="0" fillId="8" borderId="0" xfId="0" applyFill="1" applyAlignment="1" applyProtection="1">
      <alignment vertical="top"/>
      <protection hidden="1"/>
    </xf>
    <xf numFmtId="0" fontId="0" fillId="6" borderId="0" xfId="0" applyFill="1" applyAlignment="1" applyProtection="1">
      <alignment vertical="top"/>
      <protection hidden="1"/>
    </xf>
    <xf numFmtId="0" fontId="0" fillId="0" borderId="0" xfId="0" applyAlignment="1" applyProtection="1">
      <alignment horizontal="left" vertical="top" wrapText="1"/>
      <protection hidden="1"/>
    </xf>
    <xf numFmtId="0" fontId="11" fillId="0" borderId="1" xfId="0" applyFont="1" applyFill="1" applyBorder="1" applyAlignment="1" applyProtection="1">
      <alignment horizontal="center" vertical="top"/>
      <protection locked="0"/>
    </xf>
    <xf numFmtId="0" fontId="11" fillId="5" borderId="1" xfId="0" applyFont="1" applyFill="1" applyBorder="1" applyAlignment="1" applyProtection="1">
      <alignment horizontal="center" vertical="top"/>
      <protection locked="0"/>
    </xf>
    <xf numFmtId="0" fontId="13" fillId="4" borderId="4" xfId="0" applyFont="1" applyFill="1" applyBorder="1" applyAlignment="1" applyProtection="1">
      <alignment horizontal="center" vertical="top"/>
    </xf>
    <xf numFmtId="0" fontId="6" fillId="4" borderId="4" xfId="0" applyFont="1" applyFill="1" applyBorder="1" applyAlignment="1" applyProtection="1">
      <alignment horizontal="center" vertical="top"/>
    </xf>
    <xf numFmtId="0" fontId="30" fillId="0" borderId="1" xfId="0" applyFont="1" applyFill="1" applyBorder="1" applyAlignment="1" applyProtection="1">
      <alignment vertical="top" wrapText="1"/>
    </xf>
    <xf numFmtId="0" fontId="30" fillId="0" borderId="1" xfId="0" applyFont="1" applyFill="1" applyBorder="1" applyAlignment="1" applyProtection="1">
      <alignment horizontal="center" vertical="top"/>
    </xf>
    <xf numFmtId="0" fontId="30" fillId="6" borderId="0" xfId="0" applyFont="1" applyFill="1" applyAlignment="1" applyProtection="1">
      <alignment horizontal="left" vertical="center"/>
      <protection hidden="1"/>
    </xf>
    <xf numFmtId="0" fontId="30" fillId="0" borderId="0" xfId="0" applyFont="1" applyAlignment="1" applyProtection="1">
      <alignment horizontal="left" vertical="center"/>
      <protection hidden="1"/>
    </xf>
    <xf numFmtId="0" fontId="8" fillId="0" borderId="0" xfId="0" applyFont="1" applyBorder="1" applyAlignment="1">
      <alignment horizontal="left" vertical="top" wrapText="1"/>
    </xf>
    <xf numFmtId="0" fontId="15" fillId="3" borderId="7" xfId="0" applyFont="1" applyFill="1" applyBorder="1" applyAlignment="1">
      <alignment horizontal="center" vertical="center"/>
    </xf>
    <xf numFmtId="0" fontId="15" fillId="3" borderId="8" xfId="0" applyFont="1" applyFill="1" applyBorder="1" applyAlignment="1">
      <alignment horizontal="center" vertical="center"/>
    </xf>
    <xf numFmtId="0" fontId="15" fillId="3" borderId="9" xfId="0" applyFont="1" applyFill="1" applyBorder="1" applyAlignment="1">
      <alignment horizontal="center" vertical="center"/>
    </xf>
    <xf numFmtId="0" fontId="10" fillId="0" borderId="7" xfId="0" applyFont="1" applyFill="1" applyBorder="1" applyAlignment="1">
      <alignment horizontal="left" vertical="top" wrapText="1"/>
    </xf>
    <xf numFmtId="0" fontId="10" fillId="0" borderId="8" xfId="0" applyFont="1" applyFill="1" applyBorder="1" applyAlignment="1">
      <alignment horizontal="left" vertical="top" wrapText="1"/>
    </xf>
    <xf numFmtId="0" fontId="10" fillId="0" borderId="9" xfId="0" applyFont="1" applyFill="1" applyBorder="1" applyAlignment="1">
      <alignment horizontal="left" vertical="top" wrapText="1"/>
    </xf>
    <xf numFmtId="0" fontId="10" fillId="5" borderId="7" xfId="0" applyFont="1" applyFill="1" applyBorder="1" applyAlignment="1">
      <alignment horizontal="left" vertical="top" wrapText="1"/>
    </xf>
    <xf numFmtId="0" fontId="10" fillId="5" borderId="8" xfId="0" applyFont="1" applyFill="1" applyBorder="1" applyAlignment="1">
      <alignment horizontal="left" vertical="top" wrapText="1"/>
    </xf>
    <xf numFmtId="0" fontId="10" fillId="5" borderId="9" xfId="0" applyFont="1" applyFill="1" applyBorder="1" applyAlignment="1">
      <alignment horizontal="left" vertical="top" wrapText="1"/>
    </xf>
    <xf numFmtId="0" fontId="11" fillId="0" borderId="7" xfId="0" applyFont="1" applyFill="1" applyBorder="1" applyAlignment="1">
      <alignment horizontal="left" vertical="top"/>
    </xf>
    <xf numFmtId="0" fontId="11" fillId="0" borderId="9" xfId="0" applyFont="1" applyFill="1" applyBorder="1" applyAlignment="1">
      <alignment horizontal="left" vertical="top"/>
    </xf>
    <xf numFmtId="0" fontId="11" fillId="5" borderId="7" xfId="0" applyFont="1" applyFill="1" applyBorder="1" applyAlignment="1">
      <alignment horizontal="left" vertical="top"/>
    </xf>
    <xf numFmtId="0" fontId="11" fillId="5" borderId="9" xfId="0" applyFont="1" applyFill="1" applyBorder="1" applyAlignment="1">
      <alignment horizontal="left" vertical="top"/>
    </xf>
    <xf numFmtId="0" fontId="24" fillId="0" borderId="0" xfId="1" applyFont="1" applyBorder="1" applyAlignment="1">
      <alignment horizontal="left" vertical="top"/>
    </xf>
    <xf numFmtId="0" fontId="11" fillId="0" borderId="8" xfId="0" applyFont="1" applyFill="1" applyBorder="1" applyAlignment="1">
      <alignment horizontal="left" vertical="top"/>
    </xf>
    <xf numFmtId="0" fontId="11" fillId="5" borderId="8" xfId="0" applyFont="1" applyFill="1" applyBorder="1" applyAlignment="1">
      <alignment horizontal="left" vertical="top"/>
    </xf>
    <xf numFmtId="0" fontId="24" fillId="0" borderId="0" xfId="1" applyFont="1" applyAlignment="1">
      <alignment horizontal="left" vertical="top"/>
    </xf>
    <xf numFmtId="0" fontId="8" fillId="0" borderId="14" xfId="0" applyFont="1" applyBorder="1" applyAlignment="1" applyProtection="1">
      <alignment horizontal="center" vertical="top"/>
      <protection locked="0"/>
    </xf>
    <xf numFmtId="0" fontId="11" fillId="0" borderId="6" xfId="0" applyFont="1" applyBorder="1" applyAlignment="1" applyProtection="1">
      <alignment horizontal="left" vertical="top"/>
      <protection locked="0"/>
    </xf>
    <xf numFmtId="0" fontId="11" fillId="2" borderId="6" xfId="0" applyFont="1" applyFill="1" applyBorder="1" applyAlignment="1" applyProtection="1">
      <alignment horizontal="left" vertical="top"/>
      <protection locked="0"/>
    </xf>
    <xf numFmtId="164" fontId="11" fillId="0" borderId="6" xfId="0" applyNumberFormat="1" applyFont="1" applyBorder="1" applyAlignment="1" applyProtection="1">
      <alignment horizontal="left" vertical="top"/>
      <protection locked="0"/>
    </xf>
    <xf numFmtId="0" fontId="8" fillId="0" borderId="6" xfId="0" applyFont="1" applyBorder="1" applyAlignment="1" applyProtection="1">
      <alignment horizontal="left" vertical="top"/>
      <protection locked="0"/>
    </xf>
    <xf numFmtId="0" fontId="26" fillId="7" borderId="12" xfId="0" applyFont="1" applyFill="1" applyBorder="1" applyAlignment="1" applyProtection="1">
      <alignment horizontal="center" vertical="top"/>
      <protection hidden="1"/>
    </xf>
    <xf numFmtId="0" fontId="26" fillId="7" borderId="0" xfId="0" applyFont="1" applyFill="1" applyBorder="1" applyAlignment="1" applyProtection="1">
      <alignment horizontal="center" vertical="top"/>
      <protection hidden="1"/>
    </xf>
    <xf numFmtId="0" fontId="15" fillId="0" borderId="0" xfId="0" applyFont="1" applyBorder="1" applyAlignment="1" applyProtection="1">
      <alignment horizontal="left" vertical="top" wrapText="1"/>
      <protection hidden="1"/>
    </xf>
    <xf numFmtId="165" fontId="28" fillId="0" borderId="10" xfId="0" applyNumberFormat="1" applyFont="1" applyBorder="1" applyAlignment="1" applyProtection="1">
      <alignment horizontal="right" vertical="center" indent="1"/>
      <protection hidden="1"/>
    </xf>
    <xf numFmtId="165" fontId="28" fillId="0" borderId="0" xfId="0" applyNumberFormat="1" applyFont="1" applyBorder="1" applyAlignment="1" applyProtection="1">
      <alignment horizontal="right" vertical="center" indent="1"/>
      <protection hidden="1"/>
    </xf>
    <xf numFmtId="165" fontId="28" fillId="0" borderId="11" xfId="0" applyNumberFormat="1" applyFont="1" applyBorder="1" applyAlignment="1" applyProtection="1">
      <alignment horizontal="right" vertical="center" indent="1"/>
      <protection hidden="1"/>
    </xf>
    <xf numFmtId="165" fontId="28" fillId="6" borderId="10" xfId="0" applyNumberFormat="1" applyFont="1" applyFill="1" applyBorder="1" applyAlignment="1" applyProtection="1">
      <alignment horizontal="right" vertical="center" indent="1"/>
      <protection hidden="1"/>
    </xf>
    <xf numFmtId="165" fontId="28" fillId="6" borderId="0" xfId="0" applyNumberFormat="1" applyFont="1" applyFill="1" applyBorder="1" applyAlignment="1" applyProtection="1">
      <alignment horizontal="right" vertical="center" indent="1"/>
      <protection hidden="1"/>
    </xf>
    <xf numFmtId="165" fontId="28" fillId="6" borderId="11" xfId="0" applyNumberFormat="1" applyFont="1" applyFill="1" applyBorder="1" applyAlignment="1" applyProtection="1">
      <alignment horizontal="right" vertical="center" indent="1"/>
      <protection hidden="1"/>
    </xf>
    <xf numFmtId="0" fontId="26" fillId="8" borderId="12" xfId="0" applyFont="1" applyFill="1" applyBorder="1" applyAlignment="1" applyProtection="1">
      <alignment horizontal="center" vertical="top"/>
      <protection hidden="1"/>
    </xf>
    <xf numFmtId="0" fontId="26" fillId="8" borderId="0" xfId="0" applyFont="1" applyFill="1" applyBorder="1" applyAlignment="1" applyProtection="1">
      <alignment horizontal="center" vertical="top"/>
      <protection hidden="1"/>
    </xf>
    <xf numFmtId="0" fontId="26" fillId="8" borderId="13" xfId="0" applyFont="1" applyFill="1" applyBorder="1" applyAlignment="1" applyProtection="1">
      <alignment horizontal="center" vertical="top"/>
      <protection hidden="1"/>
    </xf>
    <xf numFmtId="166" fontId="28" fillId="0" borderId="10" xfId="0" applyNumberFormat="1" applyFont="1" applyBorder="1" applyAlignment="1" applyProtection="1">
      <alignment horizontal="right" vertical="center" indent="1"/>
      <protection hidden="1"/>
    </xf>
    <xf numFmtId="166" fontId="28" fillId="0" borderId="11" xfId="0" applyNumberFormat="1" applyFont="1" applyBorder="1" applyAlignment="1" applyProtection="1">
      <alignment horizontal="right" vertical="center" indent="1"/>
      <protection hidden="1"/>
    </xf>
    <xf numFmtId="166" fontId="28" fillId="6" borderId="10" xfId="0" applyNumberFormat="1" applyFont="1" applyFill="1" applyBorder="1" applyAlignment="1" applyProtection="1">
      <alignment horizontal="right" vertical="center" indent="1"/>
      <protection hidden="1"/>
    </xf>
    <xf numFmtId="166" fontId="28" fillId="6" borderId="11" xfId="0" applyNumberFormat="1" applyFont="1" applyFill="1" applyBorder="1" applyAlignment="1" applyProtection="1">
      <alignment horizontal="right" vertical="center" indent="1"/>
      <protection hidden="1"/>
    </xf>
    <xf numFmtId="166" fontId="29" fillId="8" borderId="12" xfId="0" applyNumberFormat="1" applyFont="1" applyFill="1" applyBorder="1" applyAlignment="1" applyProtection="1">
      <alignment horizontal="right" vertical="center" indent="1"/>
      <protection hidden="1"/>
    </xf>
    <xf numFmtId="166" fontId="29" fillId="8" borderId="13" xfId="0" applyNumberFormat="1" applyFont="1" applyFill="1" applyBorder="1" applyAlignment="1" applyProtection="1">
      <alignment horizontal="right" vertical="center" indent="1"/>
      <protection hidden="1"/>
    </xf>
    <xf numFmtId="167" fontId="28" fillId="0" borderId="10" xfId="0" applyNumberFormat="1" applyFont="1" applyBorder="1" applyAlignment="1" applyProtection="1">
      <alignment horizontal="center" vertical="center"/>
      <protection hidden="1"/>
    </xf>
    <xf numFmtId="167" fontId="28" fillId="0" borderId="0" xfId="0" applyNumberFormat="1" applyFont="1" applyBorder="1" applyAlignment="1" applyProtection="1">
      <alignment horizontal="center" vertical="center"/>
      <protection hidden="1"/>
    </xf>
    <xf numFmtId="167" fontId="28" fillId="0" borderId="11" xfId="0" applyNumberFormat="1" applyFont="1" applyBorder="1" applyAlignment="1" applyProtection="1">
      <alignment horizontal="center" vertical="center"/>
      <protection hidden="1"/>
    </xf>
    <xf numFmtId="167" fontId="29" fillId="8" borderId="12" xfId="0" applyNumberFormat="1" applyFont="1" applyFill="1" applyBorder="1" applyAlignment="1" applyProtection="1">
      <alignment horizontal="center" vertical="center"/>
      <protection hidden="1"/>
    </xf>
    <xf numFmtId="167" fontId="29" fillId="8" borderId="0" xfId="0" applyNumberFormat="1" applyFont="1" applyFill="1" applyBorder="1" applyAlignment="1" applyProtection="1">
      <alignment horizontal="center" vertical="center"/>
      <protection hidden="1"/>
    </xf>
    <xf numFmtId="167" fontId="29" fillId="8" borderId="13" xfId="0" applyNumberFormat="1" applyFont="1" applyFill="1" applyBorder="1" applyAlignment="1" applyProtection="1">
      <alignment horizontal="center" vertical="center"/>
      <protection hidden="1"/>
    </xf>
    <xf numFmtId="167" fontId="28" fillId="6" borderId="10" xfId="0" applyNumberFormat="1" applyFont="1" applyFill="1" applyBorder="1" applyAlignment="1" applyProtection="1">
      <alignment horizontal="center" vertical="center"/>
      <protection hidden="1"/>
    </xf>
    <xf numFmtId="167" fontId="28" fillId="6" borderId="0" xfId="0" applyNumberFormat="1" applyFont="1" applyFill="1" applyBorder="1" applyAlignment="1" applyProtection="1">
      <alignment horizontal="center" vertical="center"/>
      <protection hidden="1"/>
    </xf>
    <xf numFmtId="167" fontId="28" fillId="6" borderId="11" xfId="0" applyNumberFormat="1" applyFont="1" applyFill="1" applyBorder="1" applyAlignment="1" applyProtection="1">
      <alignment horizontal="center" vertical="center"/>
      <protection hidden="1"/>
    </xf>
    <xf numFmtId="0" fontId="29" fillId="8" borderId="12" xfId="0" applyFont="1" applyFill="1" applyBorder="1" applyAlignment="1" applyProtection="1">
      <alignment horizontal="right" vertical="center" indent="1"/>
      <protection hidden="1"/>
    </xf>
    <xf numFmtId="0" fontId="29" fillId="8" borderId="13" xfId="0" applyFont="1" applyFill="1" applyBorder="1" applyAlignment="1" applyProtection="1">
      <alignment horizontal="right" vertical="center" indent="1"/>
      <protection hidden="1"/>
    </xf>
    <xf numFmtId="165" fontId="29" fillId="8" borderId="12" xfId="0" applyNumberFormat="1" applyFont="1" applyFill="1" applyBorder="1" applyAlignment="1" applyProtection="1">
      <alignment horizontal="right" vertical="center" indent="1"/>
      <protection hidden="1"/>
    </xf>
    <xf numFmtId="165" fontId="29" fillId="8" borderId="0" xfId="0" applyNumberFormat="1" applyFont="1" applyFill="1" applyBorder="1" applyAlignment="1" applyProtection="1">
      <alignment horizontal="right" vertical="center" indent="1"/>
      <protection hidden="1"/>
    </xf>
    <xf numFmtId="165" fontId="29" fillId="8" borderId="13" xfId="0" applyNumberFormat="1" applyFont="1" applyFill="1" applyBorder="1" applyAlignment="1" applyProtection="1">
      <alignment horizontal="right" vertical="center" indent="1"/>
      <protection hidden="1"/>
    </xf>
    <xf numFmtId="0" fontId="28" fillId="0" borderId="10" xfId="0" applyFont="1" applyBorder="1" applyAlignment="1" applyProtection="1">
      <alignment horizontal="right" vertical="center" indent="1"/>
      <protection hidden="1"/>
    </xf>
    <xf numFmtId="0" fontId="28" fillId="0" borderId="11" xfId="0" applyFont="1" applyBorder="1" applyAlignment="1" applyProtection="1">
      <alignment horizontal="right" vertical="center" indent="1"/>
      <protection hidden="1"/>
    </xf>
    <xf numFmtId="0" fontId="28" fillId="6" borderId="10" xfId="0" applyFont="1" applyFill="1" applyBorder="1" applyAlignment="1" applyProtection="1">
      <alignment horizontal="right" vertical="center" indent="1"/>
      <protection hidden="1"/>
    </xf>
    <xf numFmtId="0" fontId="28" fillId="6" borderId="11" xfId="0" applyFont="1" applyFill="1" applyBorder="1" applyAlignment="1" applyProtection="1">
      <alignment horizontal="right" vertical="center" indent="1"/>
      <protection hidden="1"/>
    </xf>
    <xf numFmtId="165" fontId="28" fillId="0" borderId="10" xfId="0" applyNumberFormat="1" applyFont="1" applyBorder="1" applyAlignment="1" applyProtection="1">
      <alignment horizontal="center" vertical="center"/>
      <protection hidden="1"/>
    </xf>
    <xf numFmtId="165" fontId="28" fillId="0" borderId="0" xfId="0" applyNumberFormat="1" applyFont="1" applyBorder="1" applyAlignment="1" applyProtection="1">
      <alignment horizontal="center" vertical="center"/>
      <protection hidden="1"/>
    </xf>
    <xf numFmtId="165" fontId="28" fillId="0" borderId="11" xfId="0" applyNumberFormat="1" applyFont="1" applyBorder="1" applyAlignment="1" applyProtection="1">
      <alignment horizontal="center" vertical="center"/>
      <protection hidden="1"/>
    </xf>
    <xf numFmtId="165" fontId="29" fillId="8" borderId="12" xfId="0" applyNumberFormat="1" applyFont="1" applyFill="1" applyBorder="1" applyAlignment="1" applyProtection="1">
      <alignment horizontal="center" vertical="center"/>
      <protection hidden="1"/>
    </xf>
    <xf numFmtId="165" fontId="29" fillId="8" borderId="0" xfId="0" applyNumberFormat="1" applyFont="1" applyFill="1" applyBorder="1" applyAlignment="1" applyProtection="1">
      <alignment horizontal="center" vertical="center"/>
      <protection hidden="1"/>
    </xf>
    <xf numFmtId="165" fontId="29" fillId="8" borderId="13" xfId="0" applyNumberFormat="1" applyFont="1" applyFill="1" applyBorder="1" applyAlignment="1" applyProtection="1">
      <alignment horizontal="center" vertical="center"/>
      <protection hidden="1"/>
    </xf>
    <xf numFmtId="167" fontId="28" fillId="6" borderId="13" xfId="0" applyNumberFormat="1" applyFont="1" applyFill="1" applyBorder="1" applyAlignment="1" applyProtection="1">
      <alignment horizontal="center" vertical="center"/>
      <protection hidden="1"/>
    </xf>
    <xf numFmtId="167" fontId="28" fillId="0" borderId="13" xfId="0" applyNumberFormat="1" applyFont="1" applyBorder="1" applyAlignment="1" applyProtection="1">
      <alignment horizontal="center" vertical="center"/>
      <protection hidden="1"/>
    </xf>
    <xf numFmtId="165" fontId="28" fillId="6" borderId="10" xfId="0" applyNumberFormat="1" applyFont="1" applyFill="1" applyBorder="1" applyAlignment="1" applyProtection="1">
      <alignment horizontal="center" vertical="center"/>
      <protection hidden="1"/>
    </xf>
    <xf numFmtId="165" fontId="28" fillId="6" borderId="0" xfId="0" applyNumberFormat="1" applyFont="1" applyFill="1" applyBorder="1" applyAlignment="1" applyProtection="1">
      <alignment horizontal="center" vertical="center"/>
      <protection hidden="1"/>
    </xf>
    <xf numFmtId="165" fontId="28" fillId="6" borderId="11" xfId="0" applyNumberFormat="1" applyFont="1" applyFill="1" applyBorder="1" applyAlignment="1" applyProtection="1">
      <alignment horizontal="center" vertical="center"/>
      <protection hidden="1"/>
    </xf>
    <xf numFmtId="0" fontId="26" fillId="0" borderId="12" xfId="0" applyFont="1" applyBorder="1" applyAlignment="1" applyProtection="1">
      <alignment horizontal="center" vertical="center"/>
      <protection hidden="1"/>
    </xf>
    <xf numFmtId="0" fontId="26" fillId="0" borderId="0" xfId="0" applyFont="1" applyBorder="1" applyAlignment="1" applyProtection="1">
      <alignment horizontal="center" vertical="center"/>
      <protection hidden="1"/>
    </xf>
    <xf numFmtId="0" fontId="26" fillId="6" borderId="12" xfId="0" applyFont="1" applyFill="1" applyBorder="1" applyAlignment="1" applyProtection="1">
      <alignment horizontal="center" vertical="center"/>
      <protection hidden="1"/>
    </xf>
    <xf numFmtId="0" fontId="26" fillId="6" borderId="0" xfId="0" applyFont="1" applyFill="1" applyBorder="1" applyAlignment="1" applyProtection="1">
      <alignment horizontal="center" vertical="center"/>
      <protection hidden="1"/>
    </xf>
    <xf numFmtId="0" fontId="25" fillId="0" borderId="12" xfId="0" applyFont="1" applyBorder="1" applyAlignment="1" applyProtection="1">
      <alignment horizontal="center" vertical="center"/>
      <protection hidden="1"/>
    </xf>
    <xf numFmtId="0" fontId="25" fillId="0" borderId="0" xfId="0" applyFont="1" applyBorder="1" applyAlignment="1" applyProtection="1">
      <alignment horizontal="center" vertical="center"/>
      <protection hidden="1"/>
    </xf>
    <xf numFmtId="0" fontId="25" fillId="6" borderId="12" xfId="0" applyFont="1" applyFill="1" applyBorder="1" applyAlignment="1" applyProtection="1">
      <alignment horizontal="center" vertical="center"/>
      <protection hidden="1"/>
    </xf>
    <xf numFmtId="0" fontId="25" fillId="6" borderId="0" xfId="0" applyFont="1" applyFill="1" applyBorder="1" applyAlignment="1" applyProtection="1">
      <alignment horizontal="center" vertical="center"/>
      <protection hidden="1"/>
    </xf>
    <xf numFmtId="0" fontId="25" fillId="8" borderId="12" xfId="0" applyFont="1" applyFill="1" applyBorder="1" applyAlignment="1" applyProtection="1">
      <alignment horizontal="center" vertical="center"/>
      <protection hidden="1"/>
    </xf>
    <xf numFmtId="0" fontId="25" fillId="8" borderId="0" xfId="0" applyFont="1" applyFill="1" applyBorder="1" applyAlignment="1" applyProtection="1">
      <alignment horizontal="center" vertical="center"/>
      <protection hidden="1"/>
    </xf>
    <xf numFmtId="0" fontId="11" fillId="0" borderId="6" xfId="0" applyFont="1" applyBorder="1" applyAlignment="1" applyProtection="1">
      <alignment horizontal="center" vertical="top"/>
      <protection locked="0"/>
    </xf>
    <xf numFmtId="0" fontId="8" fillId="0" borderId="0" xfId="0" applyFont="1" applyAlignment="1">
      <alignment horizontal="left" vertical="top" wrapText="1"/>
    </xf>
    <xf numFmtId="0" fontId="11" fillId="0" borderId="6" xfId="0" applyFont="1" applyBorder="1" applyAlignment="1">
      <alignment horizontal="center" vertical="top"/>
    </xf>
  </cellXfs>
  <cellStyles count="2">
    <cellStyle name="Hyperlink" xfId="1" builtinId="8"/>
    <cellStyle name="Normal" xfId="0" builtinId="0"/>
  </cellStyles>
  <dxfs count="36">
    <dxf>
      <font>
        <color theme="5" tint="-0.24994659260841701"/>
      </font>
      <fill>
        <patternFill>
          <bgColor theme="5" tint="0.79998168889431442"/>
        </patternFill>
      </fill>
    </dxf>
    <dxf>
      <font>
        <color theme="9" tint="-0.24994659260841701"/>
      </font>
      <fill>
        <patternFill>
          <bgColor theme="9" tint="0.79998168889431442"/>
        </patternFill>
      </fill>
    </dxf>
    <dxf>
      <font>
        <color theme="6" tint="-0.24994659260841701"/>
      </font>
      <fill>
        <patternFill>
          <bgColor theme="6" tint="0.79998168889431442"/>
        </patternFill>
      </fill>
    </dxf>
    <dxf>
      <font>
        <color theme="5" tint="-0.24994659260841701"/>
      </font>
      <fill>
        <patternFill>
          <bgColor theme="5" tint="0.79998168889431442"/>
        </patternFill>
      </fill>
    </dxf>
    <dxf>
      <font>
        <color theme="9" tint="-0.24994659260841701"/>
      </font>
      <fill>
        <patternFill>
          <bgColor theme="9" tint="0.79998168889431442"/>
        </patternFill>
      </fill>
    </dxf>
    <dxf>
      <font>
        <color theme="6" tint="-0.24994659260841701"/>
      </font>
      <fill>
        <patternFill>
          <bgColor theme="6" tint="0.79998168889431442"/>
        </patternFill>
      </fill>
    </dxf>
    <dxf>
      <font>
        <color theme="5" tint="-0.24994659260841701"/>
      </font>
      <fill>
        <patternFill>
          <bgColor theme="5" tint="0.79998168889431442"/>
        </patternFill>
      </fill>
    </dxf>
    <dxf>
      <font>
        <color theme="9" tint="-0.24994659260841701"/>
      </font>
      <fill>
        <patternFill>
          <bgColor theme="9" tint="0.79998168889431442"/>
        </patternFill>
      </fill>
    </dxf>
    <dxf>
      <font>
        <color theme="6" tint="-0.24994659260841701"/>
      </font>
      <fill>
        <patternFill>
          <bgColor theme="6" tint="0.79998168889431442"/>
        </patternFill>
      </fill>
    </dxf>
    <dxf>
      <font>
        <color theme="5" tint="-0.24994659260841701"/>
      </font>
      <fill>
        <patternFill>
          <bgColor theme="5" tint="0.79998168889431442"/>
        </patternFill>
      </fill>
    </dxf>
    <dxf>
      <font>
        <color theme="9" tint="-0.24994659260841701"/>
      </font>
      <fill>
        <patternFill>
          <bgColor theme="9" tint="0.79998168889431442"/>
        </patternFill>
      </fill>
    </dxf>
    <dxf>
      <font>
        <color theme="6" tint="-0.24994659260841701"/>
      </font>
      <fill>
        <patternFill>
          <bgColor theme="6" tint="0.79998168889431442"/>
        </patternFill>
      </fill>
    </dxf>
    <dxf>
      <font>
        <color theme="5" tint="-0.24994659260841701"/>
      </font>
      <fill>
        <patternFill>
          <bgColor theme="5" tint="0.79998168889431442"/>
        </patternFill>
      </fill>
    </dxf>
    <dxf>
      <font>
        <color theme="9" tint="-0.24994659260841701"/>
      </font>
      <fill>
        <patternFill>
          <bgColor theme="9" tint="0.79998168889431442"/>
        </patternFill>
      </fill>
    </dxf>
    <dxf>
      <font>
        <color theme="6" tint="-0.24994659260841701"/>
      </font>
      <fill>
        <patternFill>
          <bgColor theme="6" tint="0.79998168889431442"/>
        </patternFill>
      </fill>
    </dxf>
    <dxf>
      <font>
        <color theme="5" tint="-0.24994659260841701"/>
      </font>
      <fill>
        <patternFill>
          <bgColor theme="5" tint="0.79998168889431442"/>
        </patternFill>
      </fill>
    </dxf>
    <dxf>
      <font>
        <color theme="9" tint="-0.24994659260841701"/>
      </font>
      <fill>
        <patternFill>
          <bgColor theme="9" tint="0.79998168889431442"/>
        </patternFill>
      </fill>
    </dxf>
    <dxf>
      <font>
        <color theme="6" tint="-0.24994659260841701"/>
      </font>
      <fill>
        <patternFill>
          <bgColor theme="6" tint="0.79998168889431442"/>
        </patternFill>
      </fill>
    </dxf>
    <dxf>
      <font>
        <color theme="5" tint="-0.24994659260841701"/>
      </font>
      <fill>
        <patternFill>
          <bgColor theme="5" tint="0.79998168889431442"/>
        </patternFill>
      </fill>
    </dxf>
    <dxf>
      <font>
        <color theme="9" tint="-0.24994659260841701"/>
      </font>
      <fill>
        <patternFill>
          <bgColor theme="9" tint="0.79998168889431442"/>
        </patternFill>
      </fill>
    </dxf>
    <dxf>
      <font>
        <color theme="6" tint="-0.24994659260841701"/>
      </font>
      <fill>
        <patternFill>
          <bgColor theme="6" tint="0.79998168889431442"/>
        </patternFill>
      </fill>
    </dxf>
    <dxf>
      <font>
        <color theme="5" tint="-0.24994659260841701"/>
      </font>
      <fill>
        <patternFill>
          <bgColor theme="5" tint="0.79998168889431442"/>
        </patternFill>
      </fill>
    </dxf>
    <dxf>
      <font>
        <color theme="9" tint="-0.24994659260841701"/>
      </font>
      <fill>
        <patternFill>
          <bgColor theme="9" tint="0.79998168889431442"/>
        </patternFill>
      </fill>
    </dxf>
    <dxf>
      <font>
        <color theme="6" tint="-0.24994659260841701"/>
      </font>
      <fill>
        <patternFill>
          <bgColor theme="6" tint="0.79998168889431442"/>
        </patternFill>
      </fill>
    </dxf>
    <dxf>
      <font>
        <color theme="5" tint="-0.24994659260841701"/>
      </font>
      <fill>
        <patternFill>
          <bgColor theme="5" tint="0.79998168889431442"/>
        </patternFill>
      </fill>
    </dxf>
    <dxf>
      <font>
        <color theme="9" tint="-0.24994659260841701"/>
      </font>
      <fill>
        <patternFill>
          <bgColor theme="9" tint="0.79998168889431442"/>
        </patternFill>
      </fill>
    </dxf>
    <dxf>
      <font>
        <color theme="6" tint="-0.24994659260841701"/>
      </font>
      <fill>
        <patternFill>
          <bgColor theme="6" tint="0.79998168889431442"/>
        </patternFill>
      </fill>
    </dxf>
    <dxf>
      <font>
        <color theme="5" tint="-0.24994659260841701"/>
      </font>
      <fill>
        <patternFill>
          <bgColor theme="5" tint="0.79998168889431442"/>
        </patternFill>
      </fill>
    </dxf>
    <dxf>
      <font>
        <color theme="9" tint="-0.24994659260841701"/>
      </font>
      <fill>
        <patternFill>
          <bgColor theme="9" tint="0.79998168889431442"/>
        </patternFill>
      </fill>
    </dxf>
    <dxf>
      <font>
        <color theme="6" tint="-0.24994659260841701"/>
      </font>
      <fill>
        <patternFill>
          <bgColor theme="6" tint="0.79998168889431442"/>
        </patternFill>
      </fill>
    </dxf>
    <dxf>
      <font>
        <color theme="5" tint="-0.24994659260841701"/>
      </font>
      <fill>
        <patternFill>
          <bgColor theme="5" tint="0.79998168889431442"/>
        </patternFill>
      </fill>
    </dxf>
    <dxf>
      <font>
        <color theme="9" tint="-0.24994659260841701"/>
      </font>
      <fill>
        <patternFill>
          <bgColor theme="9" tint="0.79998168889431442"/>
        </patternFill>
      </fill>
    </dxf>
    <dxf>
      <font>
        <color theme="6" tint="-0.24994659260841701"/>
      </font>
      <fill>
        <patternFill>
          <bgColor theme="6" tint="0.79998168889431442"/>
        </patternFill>
      </fill>
    </dxf>
    <dxf>
      <font>
        <color theme="5" tint="-0.24994659260841701"/>
      </font>
      <fill>
        <patternFill>
          <bgColor theme="5" tint="0.79998168889431442"/>
        </patternFill>
      </fill>
    </dxf>
    <dxf>
      <font>
        <color theme="9" tint="-0.24994659260841701"/>
      </font>
      <fill>
        <patternFill>
          <bgColor theme="9" tint="0.79998168889431442"/>
        </patternFill>
      </fill>
    </dxf>
    <dxf>
      <font>
        <color theme="6" tint="-0.24994659260841701"/>
      </font>
      <fill>
        <patternFill>
          <bgColor theme="6" tint="0.79998168889431442"/>
        </patternFill>
      </fill>
    </dxf>
  </dxfs>
  <tableStyles count="0" defaultTableStyle="TableStyleMedium2" defaultPivotStyle="PivotStyleLight16"/>
  <colors>
    <mruColors>
      <color rgb="FFFBD9DE"/>
      <color rgb="FFE318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2"/>
          <c:order val="0"/>
          <c:spPr>
            <a:solidFill>
              <a:schemeClr val="accent6"/>
            </a:solidFill>
            <a:ln>
              <a:noFill/>
            </a:ln>
            <a:effectLst/>
          </c:spPr>
          <c:invertIfNegative val="0"/>
          <c:val>
            <c:numRef>
              <c:f>Results!$X$7:$X$16</c:f>
              <c:numCache>
                <c:formatCode>0.0;\-0.0;;@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9-7E41-4416-B9B0-E6FF7ADA255C}"/>
            </c:ext>
          </c:extLst>
        </c:ser>
        <c:ser>
          <c:idx val="1"/>
          <c:order val="1"/>
          <c:spPr>
            <a:solidFill>
              <a:schemeClr val="accent2"/>
            </a:solidFill>
            <a:ln>
              <a:noFill/>
            </a:ln>
            <a:effectLst/>
          </c:spPr>
          <c:invertIfNegative val="0"/>
          <c:val>
            <c:numRef>
              <c:f>Results!$V$7:$V$16</c:f>
              <c:numCache>
                <c:formatCode>0.0;\-0.0;;@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7E41-4416-B9B0-E6FF7ADA255C}"/>
            </c:ext>
          </c:extLst>
        </c:ser>
        <c:dLbls>
          <c:showLegendKey val="0"/>
          <c:showVal val="0"/>
          <c:showCatName val="0"/>
          <c:showSerName val="0"/>
          <c:showPercent val="0"/>
          <c:showBubbleSize val="0"/>
        </c:dLbls>
        <c:gapWidth val="150"/>
        <c:overlap val="100"/>
        <c:axId val="670111920"/>
        <c:axId val="670111504"/>
        <c:extLst/>
      </c:barChart>
      <c:catAx>
        <c:axId val="670111920"/>
        <c:scaling>
          <c:orientation val="maxMin"/>
        </c:scaling>
        <c:delete val="1"/>
        <c:axPos val="l"/>
        <c:numFmt formatCode="General" sourceLinked="1"/>
        <c:majorTickMark val="none"/>
        <c:minorTickMark val="none"/>
        <c:tickLblPos val="nextTo"/>
        <c:crossAx val="670111504"/>
        <c:crosses val="autoZero"/>
        <c:auto val="1"/>
        <c:lblAlgn val="ctr"/>
        <c:lblOffset val="100"/>
        <c:noMultiLvlLbl val="0"/>
      </c:catAx>
      <c:valAx>
        <c:axId val="670111504"/>
        <c:scaling>
          <c:orientation val="minMax"/>
          <c:max val="1"/>
          <c:min val="0"/>
        </c:scaling>
        <c:delete val="1"/>
        <c:axPos val="t"/>
        <c:majorGridlines>
          <c:spPr>
            <a:ln w="9525" cap="flat" cmpd="sng" algn="ctr">
              <a:noFill/>
              <a:round/>
            </a:ln>
            <a:effectLst/>
          </c:spPr>
        </c:majorGridlines>
        <c:numFmt formatCode="0.0;\-0.0;;@" sourceLinked="1"/>
        <c:majorTickMark val="none"/>
        <c:minorTickMark val="none"/>
        <c:tickLblPos val="nextTo"/>
        <c:crossAx val="670111920"/>
        <c:crosses val="autoZero"/>
        <c:crossBetween val="between"/>
        <c:majorUnit val="0.2"/>
        <c:minorUnit val="0.1"/>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spPr>
            <a:solidFill>
              <a:schemeClr val="accent6"/>
            </a:solidFill>
            <a:ln>
              <a:noFill/>
            </a:ln>
            <a:effectLst/>
          </c:spPr>
          <c:invertIfNegative val="0"/>
          <c:val>
            <c:numRef>
              <c:f>Results!$Z$20:$Z$29</c:f>
              <c:numCache>
                <c:formatCode>;;;</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440D-4A10-A0CE-D1FEC305CB6C}"/>
            </c:ext>
          </c:extLst>
        </c:ser>
        <c:ser>
          <c:idx val="1"/>
          <c:order val="1"/>
          <c:spPr>
            <a:solidFill>
              <a:schemeClr val="accent2"/>
            </a:solidFill>
            <a:ln>
              <a:noFill/>
            </a:ln>
            <a:effectLst/>
          </c:spPr>
          <c:invertIfNegative val="0"/>
          <c:val>
            <c:numRef>
              <c:f>Results!$AC$20:$AC$29</c:f>
              <c:numCache>
                <c:formatCode>;;;</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440D-4A10-A0CE-D1FEC305CB6C}"/>
            </c:ext>
          </c:extLst>
        </c:ser>
        <c:ser>
          <c:idx val="2"/>
          <c:order val="2"/>
          <c:spPr>
            <a:solidFill>
              <a:schemeClr val="bg1">
                <a:lumMod val="75000"/>
              </a:schemeClr>
            </a:solidFill>
            <a:ln>
              <a:noFill/>
            </a:ln>
            <a:effectLst/>
          </c:spPr>
          <c:invertIfNegative val="0"/>
          <c:val>
            <c:numRef>
              <c:f>Results!$AF$20:$AF$29</c:f>
              <c:numCache>
                <c:formatCode>;;;</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440D-4A10-A0CE-D1FEC305CB6C}"/>
            </c:ext>
          </c:extLst>
        </c:ser>
        <c:dLbls>
          <c:showLegendKey val="0"/>
          <c:showVal val="0"/>
          <c:showCatName val="0"/>
          <c:showSerName val="0"/>
          <c:showPercent val="0"/>
          <c:showBubbleSize val="0"/>
        </c:dLbls>
        <c:gapWidth val="150"/>
        <c:overlap val="100"/>
        <c:axId val="670111920"/>
        <c:axId val="670111504"/>
      </c:barChart>
      <c:catAx>
        <c:axId val="670111920"/>
        <c:scaling>
          <c:orientation val="maxMin"/>
        </c:scaling>
        <c:delete val="1"/>
        <c:axPos val="l"/>
        <c:numFmt formatCode="General" sourceLinked="1"/>
        <c:majorTickMark val="none"/>
        <c:minorTickMark val="none"/>
        <c:tickLblPos val="nextTo"/>
        <c:crossAx val="670111504"/>
        <c:crosses val="autoZero"/>
        <c:auto val="1"/>
        <c:lblAlgn val="ctr"/>
        <c:lblOffset val="100"/>
        <c:noMultiLvlLbl val="0"/>
      </c:catAx>
      <c:valAx>
        <c:axId val="670111504"/>
        <c:scaling>
          <c:orientation val="minMax"/>
          <c:max val="1"/>
          <c:min val="0"/>
        </c:scaling>
        <c:delete val="1"/>
        <c:axPos val="t"/>
        <c:majorGridlines>
          <c:spPr>
            <a:ln w="9525" cap="flat" cmpd="sng" algn="ctr">
              <a:noFill/>
              <a:round/>
            </a:ln>
            <a:effectLst/>
          </c:spPr>
        </c:majorGridlines>
        <c:numFmt formatCode=";;;" sourceLinked="1"/>
        <c:majorTickMark val="none"/>
        <c:minorTickMark val="none"/>
        <c:tickLblPos val="nextTo"/>
        <c:crossAx val="670111920"/>
        <c:crosses val="autoZero"/>
        <c:crossBetween val="between"/>
        <c:majorUnit val="0.2"/>
        <c:minorUnit val="0.1"/>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hyperlink" Target="http://www.csa.gov.sg/cyber-essentials?utm_source=ifg&amp;utm_medium=csa&amp;utm_campaign=marks" TargetMode="External"/><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3.emf"/><Relationship Id="rId4" Type="http://schemas.openxmlformats.org/officeDocument/2006/relationships/hyperlink" Target="http://www.csa.gov.sg/it-team-toolkit?utm_source=ifg&amp;utm_medium=csa&amp;utm_campaign=marks"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11</xdr:col>
      <xdr:colOff>250400</xdr:colOff>
      <xdr:row>0</xdr:row>
      <xdr:rowOff>21399</xdr:rowOff>
    </xdr:from>
    <xdr:to>
      <xdr:col>15</xdr:col>
      <xdr:colOff>9100</xdr:colOff>
      <xdr:row>0</xdr:row>
      <xdr:rowOff>607351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584650" y="21399"/>
          <a:ext cx="2286000" cy="585952"/>
        </a:xfrm>
        <a:prstGeom prst="rect">
          <a:avLst/>
        </a:prstGeom>
      </xdr:spPr>
    </xdr:pic>
    <xdr:clientData/>
  </xdr:twoCellAnchor>
  <xdr:twoCellAnchor editAs="oneCell">
    <xdr:from>
      <xdr:col>0</xdr:col>
      <xdr:colOff>36440</xdr:colOff>
      <xdr:row>0</xdr:row>
      <xdr:rowOff>21033</xdr:rowOff>
    </xdr:from>
    <xdr:to>
      <xdr:col>3</xdr:col>
      <xdr:colOff>311355</xdr:colOff>
      <xdr:row>0</xdr:row>
      <xdr:rowOff>561033</xdr:rowOff>
    </xdr:to>
    <xdr:pic>
      <xdr:nvPicPr>
        <xdr:cNvPr id="6" name="39FBDAD8-8EF5-4966-98DE-8844A8181357">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36440" y="21033"/>
          <a:ext cx="1436965" cy="540000"/>
        </a:xfrm>
        <a:prstGeom prst="rect">
          <a:avLst/>
        </a:prstGeom>
        <a:noFill/>
        <a:ln>
          <a:noFill/>
        </a:ln>
      </xdr:spPr>
    </xdr:pic>
    <xdr:clientData/>
  </xdr:twoCellAnchor>
  <xdr:twoCellAnchor>
    <xdr:from>
      <xdr:col>4</xdr:col>
      <xdr:colOff>171174</xdr:colOff>
      <xdr:row>18</xdr:row>
      <xdr:rowOff>22086</xdr:rowOff>
    </xdr:from>
    <xdr:to>
      <xdr:col>6</xdr:col>
      <xdr:colOff>610391</xdr:colOff>
      <xdr:row>18</xdr:row>
      <xdr:rowOff>166086</xdr:rowOff>
    </xdr:to>
    <xdr:sp macro="" textlink="">
      <xdr:nvSpPr>
        <xdr:cNvPr id="7" name="TextBox 6">
          <a:hlinkClick xmlns:r="http://schemas.openxmlformats.org/officeDocument/2006/relationships" r:id="rId3"/>
          <a:extLst>
            <a:ext uri="{FF2B5EF4-FFF2-40B4-BE49-F238E27FC236}">
              <a16:creationId xmlns:a16="http://schemas.microsoft.com/office/drawing/2014/main" id="{00000000-0008-0000-0000-000007000000}"/>
            </a:ext>
          </a:extLst>
        </xdr:cNvPr>
        <xdr:cNvSpPr txBox="1"/>
      </xdr:nvSpPr>
      <xdr:spPr>
        <a:xfrm>
          <a:off x="2070652" y="5626651"/>
          <a:ext cx="1908000" cy="14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SG" sz="1100"/>
        </a:p>
      </xdr:txBody>
    </xdr:sp>
    <xdr:clientData/>
  </xdr:twoCellAnchor>
  <xdr:twoCellAnchor>
    <xdr:from>
      <xdr:col>11</xdr:col>
      <xdr:colOff>270568</xdr:colOff>
      <xdr:row>6</xdr:row>
      <xdr:rowOff>22086</xdr:rowOff>
    </xdr:from>
    <xdr:to>
      <xdr:col>13</xdr:col>
      <xdr:colOff>674220</xdr:colOff>
      <xdr:row>6</xdr:row>
      <xdr:rowOff>166086</xdr:rowOff>
    </xdr:to>
    <xdr:sp macro="" textlink="">
      <xdr:nvSpPr>
        <xdr:cNvPr id="9" name="TextBox 8">
          <a:hlinkClick xmlns:r="http://schemas.openxmlformats.org/officeDocument/2006/relationships" r:id="rId3"/>
          <a:extLst>
            <a:ext uri="{FF2B5EF4-FFF2-40B4-BE49-F238E27FC236}">
              <a16:creationId xmlns:a16="http://schemas.microsoft.com/office/drawing/2014/main" id="{00000000-0008-0000-0000-000009000000}"/>
            </a:ext>
          </a:extLst>
        </xdr:cNvPr>
        <xdr:cNvSpPr txBox="1"/>
      </xdr:nvSpPr>
      <xdr:spPr>
        <a:xfrm>
          <a:off x="7597916" y="1634434"/>
          <a:ext cx="2016000" cy="14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SG" sz="1100"/>
        </a:p>
      </xdr:txBody>
    </xdr:sp>
    <xdr:clientData/>
  </xdr:twoCellAnchor>
  <xdr:twoCellAnchor>
    <xdr:from>
      <xdr:col>0</xdr:col>
      <xdr:colOff>5524</xdr:colOff>
      <xdr:row>6</xdr:row>
      <xdr:rowOff>187739</xdr:rowOff>
    </xdr:from>
    <xdr:to>
      <xdr:col>2</xdr:col>
      <xdr:colOff>366828</xdr:colOff>
      <xdr:row>6</xdr:row>
      <xdr:rowOff>331739</xdr:rowOff>
    </xdr:to>
    <xdr:sp macro="" textlink="">
      <xdr:nvSpPr>
        <xdr:cNvPr id="10" name="TextBox 9">
          <a:hlinkClick xmlns:r="http://schemas.openxmlformats.org/officeDocument/2006/relationships" r:id="rId3"/>
          <a:extLst>
            <a:ext uri="{FF2B5EF4-FFF2-40B4-BE49-F238E27FC236}">
              <a16:creationId xmlns:a16="http://schemas.microsoft.com/office/drawing/2014/main" id="{00000000-0008-0000-0000-00000A000000}"/>
            </a:ext>
          </a:extLst>
        </xdr:cNvPr>
        <xdr:cNvSpPr txBox="1"/>
      </xdr:nvSpPr>
      <xdr:spPr>
        <a:xfrm>
          <a:off x="5524" y="1800087"/>
          <a:ext cx="792000" cy="14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SG" sz="1100"/>
        </a:p>
      </xdr:txBody>
    </xdr:sp>
    <xdr:clientData/>
  </xdr:twoCellAnchor>
  <xdr:twoCellAnchor>
    <xdr:from>
      <xdr:col>3</xdr:col>
      <xdr:colOff>563217</xdr:colOff>
      <xdr:row>50</xdr:row>
      <xdr:rowOff>358913</xdr:rowOff>
    </xdr:from>
    <xdr:to>
      <xdr:col>6</xdr:col>
      <xdr:colOff>88043</xdr:colOff>
      <xdr:row>50</xdr:row>
      <xdr:rowOff>502913</xdr:rowOff>
    </xdr:to>
    <xdr:sp macro="" textlink="">
      <xdr:nvSpPr>
        <xdr:cNvPr id="8" name="TextBox 7">
          <a:hlinkClick xmlns:r="http://schemas.openxmlformats.org/officeDocument/2006/relationships" r:id="rId4"/>
          <a:extLst>
            <a:ext uri="{FF2B5EF4-FFF2-40B4-BE49-F238E27FC236}">
              <a16:creationId xmlns:a16="http://schemas.microsoft.com/office/drawing/2014/main" id="{00000000-0008-0000-0000-000008000000}"/>
            </a:ext>
          </a:extLst>
        </xdr:cNvPr>
        <xdr:cNvSpPr txBox="1"/>
      </xdr:nvSpPr>
      <xdr:spPr>
        <a:xfrm>
          <a:off x="1728304" y="15262087"/>
          <a:ext cx="1728000" cy="14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SG" sz="1100"/>
        </a:p>
      </xdr:txBody>
    </xdr:sp>
    <xdr:clientData/>
  </xdr:twoCellAnchor>
  <xdr:twoCellAnchor editAs="oneCell">
    <xdr:from>
      <xdr:col>1</xdr:col>
      <xdr:colOff>1</xdr:colOff>
      <xdr:row>35</xdr:row>
      <xdr:rowOff>158750</xdr:rowOff>
    </xdr:from>
    <xdr:to>
      <xdr:col>13</xdr:col>
      <xdr:colOff>67201</xdr:colOff>
      <xdr:row>48</xdr:row>
      <xdr:rowOff>165036</xdr:rowOff>
    </xdr:to>
    <xdr:pic>
      <xdr:nvPicPr>
        <xdr:cNvPr id="18" name="Picture 17">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7951" y="12846050"/>
          <a:ext cx="8906400" cy="21525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36440</xdr:colOff>
      <xdr:row>0</xdr:row>
      <xdr:rowOff>21033</xdr:rowOff>
    </xdr:from>
    <xdr:to>
      <xdr:col>3</xdr:col>
      <xdr:colOff>311355</xdr:colOff>
      <xdr:row>0</xdr:row>
      <xdr:rowOff>561033</xdr:rowOff>
    </xdr:to>
    <xdr:pic>
      <xdr:nvPicPr>
        <xdr:cNvPr id="3" name="39FBDAD8-8EF5-4966-98DE-8844A8181357">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6440" y="21033"/>
          <a:ext cx="1436965" cy="540000"/>
        </a:xfrm>
        <a:prstGeom prst="rect">
          <a:avLst/>
        </a:prstGeom>
        <a:noFill/>
        <a:ln>
          <a:noFill/>
        </a:ln>
      </xdr:spPr>
    </xdr:pic>
    <xdr:clientData/>
  </xdr:twoCellAnchor>
  <xdr:twoCellAnchor editAs="oneCell">
    <xdr:from>
      <xdr:col>11</xdr:col>
      <xdr:colOff>244262</xdr:colOff>
      <xdr:row>0</xdr:row>
      <xdr:rowOff>25400</xdr:rowOff>
    </xdr:from>
    <xdr:to>
      <xdr:col>15</xdr:col>
      <xdr:colOff>2962</xdr:colOff>
      <xdr:row>0</xdr:row>
      <xdr:rowOff>611352</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7578512" y="25400"/>
          <a:ext cx="2286000" cy="5859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24</xdr:col>
      <xdr:colOff>239021</xdr:colOff>
      <xdr:row>5</xdr:row>
      <xdr:rowOff>38791</xdr:rowOff>
    </xdr:from>
    <xdr:to>
      <xdr:col>34</xdr:col>
      <xdr:colOff>3021</xdr:colOff>
      <xdr:row>16</xdr:row>
      <xdr:rowOff>143575</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24</xdr:col>
      <xdr:colOff>239021</xdr:colOff>
      <xdr:row>18</xdr:row>
      <xdr:rowOff>36861</xdr:rowOff>
    </xdr:from>
    <xdr:to>
      <xdr:col>34</xdr:col>
      <xdr:colOff>3021</xdr:colOff>
      <xdr:row>29</xdr:row>
      <xdr:rowOff>141645</xdr:rowOff>
    </xdr:to>
    <xdr:graphicFrame macro="">
      <xdr:nvGraphicFramePr>
        <xdr:cNvPr id="7" name="Chart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xdr:row>
          <xdr:rowOff>146050</xdr:rowOff>
        </xdr:from>
        <xdr:to>
          <xdr:col>4</xdr:col>
          <xdr:colOff>88900</xdr:colOff>
          <xdr:row>7</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Yes, we/I agree</a:t>
              </a:r>
            </a:p>
          </xdr:txBody>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2BDDB-9166-41DF-83F9-F8A493B28E26}">
  <sheetPr codeName="Sheet2">
    <outlinePr summaryBelow="0"/>
  </sheetPr>
  <dimension ref="A1:P61"/>
  <sheetViews>
    <sheetView showGridLines="0" showRowColHeaders="0" zoomScaleNormal="100" workbookViewId="0">
      <selection activeCell="A11" sqref="A11:O11"/>
    </sheetView>
  </sheetViews>
  <sheetFormatPr defaultColWidth="0" defaultRowHeight="14.5" customHeight="1" zeroHeight="1" x14ac:dyDescent="0.35"/>
  <cols>
    <col min="1" max="1" width="1.54296875" style="2" customWidth="1"/>
    <col min="2" max="2" width="4.54296875" style="2" customWidth="1"/>
    <col min="3" max="4" width="10.54296875" style="2" customWidth="1"/>
    <col min="5" max="5" width="10.54296875" style="4" customWidth="1"/>
    <col min="6" max="6" width="10.54296875" style="2" customWidth="1"/>
    <col min="7" max="7" width="11.54296875" style="2" customWidth="1"/>
    <col min="8" max="8" width="10.54296875" style="2" customWidth="1"/>
    <col min="9" max="13" width="11.54296875" style="2" customWidth="1"/>
    <col min="14" max="14" width="11.54296875" style="1" customWidth="1"/>
    <col min="15" max="15" width="1.54296875" style="1" customWidth="1"/>
    <col min="16" max="16" width="0.1796875" style="1" customWidth="1"/>
    <col min="17" max="16384" width="8.7265625" style="1" hidden="1"/>
  </cols>
  <sheetData>
    <row r="1" spans="1:15" ht="52" customHeight="1" x14ac:dyDescent="0.35"/>
    <row r="2" spans="1:15" x14ac:dyDescent="0.35"/>
    <row r="3" spans="1:15" s="3" customFormat="1" ht="18.5" x14ac:dyDescent="0.35">
      <c r="A3" s="14" t="s">
        <v>285</v>
      </c>
      <c r="B3" s="14"/>
      <c r="C3" s="15"/>
      <c r="D3" s="16"/>
      <c r="E3" s="17"/>
      <c r="F3" s="16"/>
      <c r="G3" s="16"/>
      <c r="H3" s="16"/>
      <c r="I3" s="16"/>
      <c r="J3" s="16"/>
      <c r="K3" s="16"/>
      <c r="L3" s="16"/>
      <c r="M3" s="16"/>
    </row>
    <row r="4" spans="1:15" s="7" customFormat="1" ht="13" x14ac:dyDescent="0.35">
      <c r="A4" s="11"/>
      <c r="B4" s="11"/>
      <c r="C4" s="6"/>
      <c r="D4" s="6"/>
      <c r="E4" s="6"/>
      <c r="F4" s="6"/>
    </row>
    <row r="5" spans="1:15" s="19" customFormat="1" ht="15.5" x14ac:dyDescent="0.35">
      <c r="A5" s="18" t="s">
        <v>247</v>
      </c>
      <c r="B5" s="18"/>
      <c r="C5" s="18"/>
      <c r="D5" s="26"/>
      <c r="E5" s="18"/>
      <c r="F5" s="18"/>
    </row>
    <row r="6" spans="1:15" s="7" customFormat="1" ht="13" x14ac:dyDescent="0.35">
      <c r="A6" s="6"/>
      <c r="B6" s="6"/>
      <c r="C6" s="6"/>
      <c r="D6" s="6"/>
      <c r="E6" s="6"/>
      <c r="F6" s="6"/>
    </row>
    <row r="7" spans="1:15" s="5" customFormat="1" ht="27.65" customHeight="1" x14ac:dyDescent="0.35">
      <c r="A7" s="112" t="s">
        <v>286</v>
      </c>
      <c r="B7" s="112"/>
      <c r="C7" s="112"/>
      <c r="D7" s="112"/>
      <c r="E7" s="112"/>
      <c r="F7" s="112"/>
      <c r="G7" s="112"/>
      <c r="H7" s="112"/>
      <c r="I7" s="112"/>
      <c r="J7" s="112"/>
      <c r="K7" s="112"/>
      <c r="L7" s="112"/>
      <c r="M7" s="112"/>
      <c r="N7" s="112"/>
      <c r="O7" s="112"/>
    </row>
    <row r="8" spans="1:15" s="10" customFormat="1" ht="13" x14ac:dyDescent="0.35">
      <c r="A8" s="8"/>
      <c r="B8" s="8"/>
      <c r="C8" s="8"/>
      <c r="D8" s="8"/>
      <c r="E8" s="9"/>
      <c r="F8" s="8"/>
      <c r="G8" s="8"/>
      <c r="H8" s="8"/>
      <c r="I8" s="8"/>
      <c r="J8" s="8"/>
      <c r="K8" s="8"/>
      <c r="L8" s="8"/>
      <c r="M8" s="8"/>
    </row>
    <row r="9" spans="1:15" s="19" customFormat="1" ht="15.5" x14ac:dyDescent="0.35">
      <c r="A9" s="18" t="s">
        <v>248</v>
      </c>
      <c r="B9" s="18"/>
      <c r="C9" s="18"/>
      <c r="D9" s="18"/>
      <c r="E9" s="18"/>
      <c r="F9" s="18"/>
    </row>
    <row r="10" spans="1:15" s="7" customFormat="1" ht="13" x14ac:dyDescent="0.35">
      <c r="A10" s="6"/>
      <c r="B10" s="6"/>
      <c r="C10" s="6"/>
      <c r="D10" s="6"/>
      <c r="E10" s="6"/>
      <c r="F10" s="6"/>
    </row>
    <row r="11" spans="1:15" s="5" customFormat="1" ht="46" customHeight="1" x14ac:dyDescent="0.35">
      <c r="A11" s="112" t="s">
        <v>273</v>
      </c>
      <c r="B11" s="112"/>
      <c r="C11" s="112"/>
      <c r="D11" s="112"/>
      <c r="E11" s="112"/>
      <c r="F11" s="112"/>
      <c r="G11" s="112"/>
      <c r="H11" s="112"/>
      <c r="I11" s="112"/>
      <c r="J11" s="112"/>
      <c r="K11" s="112"/>
      <c r="L11" s="112"/>
      <c r="M11" s="112"/>
      <c r="N11" s="112"/>
      <c r="O11" s="112"/>
    </row>
    <row r="12" spans="1:15" s="10" customFormat="1" ht="13" x14ac:dyDescent="0.35">
      <c r="A12" s="8"/>
      <c r="B12" s="8"/>
      <c r="C12" s="8"/>
      <c r="D12" s="8"/>
      <c r="E12" s="9"/>
      <c r="F12" s="8"/>
      <c r="G12" s="8"/>
      <c r="H12" s="8"/>
      <c r="I12" s="8"/>
      <c r="J12" s="8"/>
      <c r="K12" s="8"/>
      <c r="L12" s="8"/>
      <c r="M12" s="8"/>
    </row>
    <row r="13" spans="1:15" s="19" customFormat="1" ht="15.5" x14ac:dyDescent="0.35">
      <c r="A13" s="18" t="s">
        <v>249</v>
      </c>
      <c r="B13" s="18"/>
      <c r="C13" s="18"/>
      <c r="D13" s="18"/>
      <c r="E13" s="18"/>
      <c r="F13" s="18"/>
    </row>
    <row r="14" spans="1:15" s="7" customFormat="1" ht="13" x14ac:dyDescent="0.35">
      <c r="A14" s="6"/>
      <c r="B14" s="6"/>
      <c r="C14" s="6"/>
      <c r="D14" s="6"/>
      <c r="E14" s="6"/>
      <c r="F14" s="6"/>
    </row>
    <row r="15" spans="1:15" s="5" customFormat="1" ht="152" customHeight="1" x14ac:dyDescent="0.35">
      <c r="A15" s="112" t="s">
        <v>280</v>
      </c>
      <c r="B15" s="112"/>
      <c r="C15" s="112"/>
      <c r="D15" s="112"/>
      <c r="E15" s="112"/>
      <c r="F15" s="112"/>
      <c r="G15" s="112"/>
      <c r="H15" s="112"/>
      <c r="I15" s="112"/>
      <c r="J15" s="112"/>
      <c r="K15" s="112"/>
      <c r="L15" s="112"/>
      <c r="M15" s="112"/>
      <c r="N15" s="112"/>
      <c r="O15" s="112"/>
    </row>
    <row r="16" spans="1:15" s="10" customFormat="1" ht="13" x14ac:dyDescent="0.35">
      <c r="A16" s="8"/>
      <c r="B16" s="8"/>
      <c r="C16" s="8"/>
      <c r="D16" s="8"/>
      <c r="E16" s="9"/>
      <c r="F16" s="8"/>
      <c r="G16" s="8"/>
      <c r="H16" s="8"/>
      <c r="I16" s="8"/>
      <c r="J16" s="8"/>
      <c r="K16" s="8"/>
      <c r="L16" s="8"/>
      <c r="M16" s="8"/>
    </row>
    <row r="17" spans="1:15" s="19" customFormat="1" ht="15.5" x14ac:dyDescent="0.35">
      <c r="A17" s="18" t="s">
        <v>250</v>
      </c>
      <c r="B17" s="18"/>
      <c r="C17" s="18"/>
      <c r="D17" s="18"/>
      <c r="E17" s="18"/>
      <c r="F17" s="18"/>
    </row>
    <row r="18" spans="1:15" s="7" customFormat="1" ht="13" x14ac:dyDescent="0.35">
      <c r="A18" s="6"/>
      <c r="B18" s="6"/>
      <c r="C18" s="6"/>
      <c r="D18" s="6"/>
      <c r="E18" s="6"/>
      <c r="F18" s="6"/>
    </row>
    <row r="19" spans="1:15" s="5" customFormat="1" ht="43" customHeight="1" x14ac:dyDescent="0.35">
      <c r="A19" s="112" t="s">
        <v>281</v>
      </c>
      <c r="B19" s="112"/>
      <c r="C19" s="112"/>
      <c r="D19" s="112"/>
      <c r="E19" s="112"/>
      <c r="F19" s="112"/>
      <c r="G19" s="112"/>
      <c r="H19" s="112"/>
      <c r="I19" s="112"/>
      <c r="J19" s="112"/>
      <c r="K19" s="112"/>
      <c r="L19" s="112"/>
      <c r="M19" s="112"/>
      <c r="N19" s="112"/>
      <c r="O19" s="112"/>
    </row>
    <row r="20" spans="1:15" s="5" customFormat="1" x14ac:dyDescent="0.35">
      <c r="A20" s="23"/>
      <c r="B20" s="23"/>
      <c r="C20" s="23"/>
      <c r="D20" s="23"/>
      <c r="E20" s="23"/>
      <c r="F20" s="23"/>
      <c r="G20" s="23"/>
      <c r="H20" s="23"/>
      <c r="I20" s="23"/>
      <c r="J20" s="23"/>
      <c r="K20" s="23"/>
      <c r="L20" s="23"/>
      <c r="M20" s="23"/>
      <c r="N20" s="23"/>
      <c r="O20" s="23"/>
    </row>
    <row r="21" spans="1:15" s="19" customFormat="1" ht="15.5" x14ac:dyDescent="0.35">
      <c r="A21" s="18" t="s">
        <v>251</v>
      </c>
      <c r="B21" s="18"/>
      <c r="C21" s="18"/>
      <c r="D21" s="18"/>
      <c r="E21" s="18"/>
      <c r="F21" s="18"/>
    </row>
    <row r="22" spans="1:15" s="7" customFormat="1" ht="13" x14ac:dyDescent="0.35">
      <c r="A22" s="6"/>
      <c r="B22" s="6"/>
      <c r="C22" s="6"/>
      <c r="D22" s="6"/>
      <c r="E22" s="6"/>
      <c r="F22" s="6"/>
    </row>
    <row r="23" spans="1:15" s="7" customFormat="1" ht="13" x14ac:dyDescent="0.35">
      <c r="A23" s="126" t="s">
        <v>169</v>
      </c>
      <c r="B23" s="126"/>
      <c r="C23" s="126"/>
      <c r="D23" s="126"/>
      <c r="E23" s="126"/>
      <c r="F23" s="126"/>
      <c r="G23" s="126"/>
      <c r="H23" s="126"/>
      <c r="I23" s="126"/>
      <c r="J23" s="126"/>
      <c r="K23" s="126"/>
      <c r="L23" s="126"/>
      <c r="M23" s="126"/>
      <c r="N23" s="126"/>
      <c r="O23" s="126"/>
    </row>
    <row r="24" spans="1:15" s="5" customFormat="1" ht="177.5" customHeight="1" x14ac:dyDescent="0.35">
      <c r="A24" s="112" t="s">
        <v>274</v>
      </c>
      <c r="B24" s="112"/>
      <c r="C24" s="112"/>
      <c r="D24" s="112"/>
      <c r="E24" s="112"/>
      <c r="F24" s="112"/>
      <c r="G24" s="112"/>
      <c r="H24" s="112"/>
      <c r="I24" s="112"/>
      <c r="J24" s="112"/>
      <c r="K24" s="112"/>
      <c r="L24" s="112"/>
      <c r="M24" s="112"/>
      <c r="N24" s="112"/>
      <c r="O24" s="112"/>
    </row>
    <row r="25" spans="1:15" s="5" customFormat="1" x14ac:dyDescent="0.35">
      <c r="A25" s="27" t="s">
        <v>167</v>
      </c>
      <c r="B25" s="25"/>
      <c r="C25" s="25"/>
      <c r="D25" s="25"/>
      <c r="E25" s="25"/>
      <c r="F25" s="25"/>
      <c r="G25" s="25"/>
      <c r="H25" s="25"/>
      <c r="I25" s="25"/>
      <c r="J25" s="25"/>
      <c r="K25" s="25"/>
      <c r="L25" s="25"/>
      <c r="M25" s="25"/>
      <c r="N25" s="25"/>
      <c r="O25" s="25"/>
    </row>
    <row r="26" spans="1:15" s="10" customFormat="1" ht="13" x14ac:dyDescent="0.35">
      <c r="A26" s="8"/>
      <c r="B26" s="8"/>
      <c r="C26" s="8"/>
      <c r="D26" s="8"/>
      <c r="E26" s="9"/>
      <c r="F26" s="8"/>
      <c r="G26" s="8"/>
      <c r="H26" s="8"/>
      <c r="I26" s="8"/>
      <c r="J26" s="8"/>
      <c r="K26" s="8"/>
      <c r="L26" s="8"/>
      <c r="M26" s="8"/>
    </row>
    <row r="27" spans="1:15" s="10" customFormat="1" ht="13" x14ac:dyDescent="0.35">
      <c r="B27" s="113" t="s">
        <v>80</v>
      </c>
      <c r="C27" s="115"/>
      <c r="D27" s="113" t="s">
        <v>5</v>
      </c>
      <c r="E27" s="114"/>
      <c r="F27" s="114"/>
      <c r="G27" s="115"/>
      <c r="H27" s="113" t="s">
        <v>6</v>
      </c>
      <c r="I27" s="115"/>
      <c r="J27" s="113" t="s">
        <v>83</v>
      </c>
      <c r="K27" s="115"/>
      <c r="L27" s="113" t="s">
        <v>172</v>
      </c>
      <c r="M27" s="114"/>
      <c r="N27" s="115"/>
    </row>
    <row r="28" spans="1:15" s="10" customFormat="1" ht="44.15" customHeight="1" x14ac:dyDescent="0.35">
      <c r="B28" s="122" t="s">
        <v>85</v>
      </c>
      <c r="C28" s="123"/>
      <c r="D28" s="122" t="s">
        <v>87</v>
      </c>
      <c r="E28" s="127"/>
      <c r="F28" s="127"/>
      <c r="G28" s="123"/>
      <c r="H28" s="122" t="s">
        <v>89</v>
      </c>
      <c r="I28" s="123"/>
      <c r="J28" s="116" t="s">
        <v>92</v>
      </c>
      <c r="K28" s="118"/>
      <c r="L28" s="116" t="s">
        <v>84</v>
      </c>
      <c r="M28" s="117"/>
      <c r="N28" s="118"/>
    </row>
    <row r="29" spans="1:15" s="10" customFormat="1" ht="68.5" customHeight="1" x14ac:dyDescent="0.35">
      <c r="B29" s="124" t="s">
        <v>86</v>
      </c>
      <c r="C29" s="125"/>
      <c r="D29" s="124" t="s">
        <v>88</v>
      </c>
      <c r="E29" s="128"/>
      <c r="F29" s="128"/>
      <c r="G29" s="125"/>
      <c r="H29" s="124" t="s">
        <v>90</v>
      </c>
      <c r="I29" s="125"/>
      <c r="J29" s="119" t="s">
        <v>93</v>
      </c>
      <c r="K29" s="121"/>
      <c r="L29" s="119" t="s">
        <v>91</v>
      </c>
      <c r="M29" s="120"/>
      <c r="N29" s="121"/>
    </row>
    <row r="30" spans="1:15" s="10" customFormat="1" ht="13" x14ac:dyDescent="0.35">
      <c r="A30" s="8"/>
      <c r="B30" s="8"/>
      <c r="C30" s="8"/>
      <c r="D30" s="8"/>
      <c r="E30" s="9"/>
      <c r="F30" s="8"/>
      <c r="G30" s="8"/>
      <c r="H30" s="8"/>
      <c r="I30" s="8"/>
      <c r="J30" s="8"/>
      <c r="K30" s="8"/>
      <c r="L30" s="8"/>
      <c r="M30" s="8"/>
    </row>
    <row r="31" spans="1:15" s="10" customFormat="1" ht="28" customHeight="1" x14ac:dyDescent="0.35">
      <c r="A31" s="112" t="s">
        <v>168</v>
      </c>
      <c r="B31" s="112"/>
      <c r="C31" s="112"/>
      <c r="D31" s="112"/>
      <c r="E31" s="112"/>
      <c r="F31" s="112"/>
      <c r="G31" s="112"/>
      <c r="H31" s="112"/>
      <c r="I31" s="112"/>
      <c r="J31" s="112"/>
      <c r="K31" s="112"/>
      <c r="L31" s="112"/>
      <c r="M31" s="112"/>
      <c r="N31" s="112"/>
      <c r="O31" s="112"/>
    </row>
    <row r="32" spans="1:15" s="10" customFormat="1" ht="13" x14ac:dyDescent="0.35">
      <c r="A32" s="8"/>
      <c r="B32" s="8"/>
      <c r="C32" s="8"/>
      <c r="D32" s="8"/>
      <c r="E32" s="9"/>
      <c r="F32" s="8"/>
      <c r="G32" s="8"/>
      <c r="H32" s="8"/>
      <c r="I32" s="8"/>
      <c r="J32" s="8"/>
      <c r="K32" s="8"/>
      <c r="L32" s="8"/>
      <c r="M32" s="8"/>
    </row>
    <row r="33" spans="1:15" s="10" customFormat="1" ht="13" x14ac:dyDescent="0.35">
      <c r="A33" s="129" t="s">
        <v>171</v>
      </c>
      <c r="B33" s="129"/>
      <c r="C33" s="129"/>
      <c r="D33" s="129"/>
      <c r="E33" s="129"/>
      <c r="F33" s="129"/>
      <c r="G33" s="129"/>
      <c r="H33" s="129"/>
      <c r="I33" s="129"/>
      <c r="J33" s="129"/>
      <c r="K33" s="129"/>
      <c r="L33" s="129"/>
      <c r="M33" s="129"/>
      <c r="N33" s="129"/>
      <c r="O33" s="129"/>
    </row>
    <row r="34" spans="1:15" s="10" customFormat="1" ht="13" customHeight="1" x14ac:dyDescent="0.35">
      <c r="A34" s="112" t="s">
        <v>170</v>
      </c>
      <c r="B34" s="112"/>
      <c r="C34" s="112"/>
      <c r="D34" s="112"/>
      <c r="E34" s="112"/>
      <c r="F34" s="112"/>
      <c r="G34" s="112"/>
      <c r="H34" s="112"/>
      <c r="I34" s="112"/>
      <c r="J34" s="112"/>
      <c r="K34" s="112"/>
      <c r="L34" s="112"/>
      <c r="M34" s="112"/>
      <c r="N34" s="112"/>
      <c r="O34" s="112"/>
    </row>
    <row r="35" spans="1:15" s="10" customFormat="1" ht="13" x14ac:dyDescent="0.35">
      <c r="A35" s="8"/>
      <c r="B35" s="8"/>
      <c r="C35" s="8"/>
      <c r="D35" s="8"/>
      <c r="E35" s="9" t="s">
        <v>275</v>
      </c>
      <c r="F35" s="8"/>
      <c r="G35" s="8"/>
      <c r="H35" s="8"/>
      <c r="I35" s="8"/>
      <c r="J35" s="8"/>
      <c r="K35" s="8"/>
      <c r="L35" s="8"/>
      <c r="M35" s="8"/>
    </row>
    <row r="36" spans="1:15" s="10" customFormat="1" ht="13" x14ac:dyDescent="0.35">
      <c r="A36" s="12" t="s">
        <v>167</v>
      </c>
      <c r="B36" s="8"/>
      <c r="C36" s="8"/>
      <c r="D36" s="8"/>
      <c r="E36" s="9"/>
      <c r="F36" s="8"/>
      <c r="G36" s="8"/>
      <c r="H36" s="8"/>
      <c r="I36" s="8"/>
      <c r="J36" s="8"/>
      <c r="K36" s="8"/>
      <c r="L36" s="8"/>
      <c r="M36" s="8"/>
    </row>
    <row r="37" spans="1:15" s="10" customFormat="1" ht="13" x14ac:dyDescent="0.35">
      <c r="A37" s="8"/>
      <c r="B37" s="8"/>
      <c r="C37" s="8"/>
      <c r="D37" s="8"/>
      <c r="E37" s="9"/>
      <c r="F37" s="8"/>
      <c r="G37" s="8"/>
      <c r="H37" s="8"/>
      <c r="I37" s="8"/>
      <c r="J37" s="8"/>
      <c r="K37" s="8"/>
      <c r="L37" s="8"/>
      <c r="M37" s="8"/>
    </row>
    <row r="38" spans="1:15" s="10" customFormat="1" ht="13" x14ac:dyDescent="0.35">
      <c r="A38" s="8"/>
      <c r="B38" s="8"/>
      <c r="C38" s="8"/>
      <c r="D38" s="8"/>
      <c r="E38" s="9"/>
      <c r="F38" s="8"/>
      <c r="G38" s="8"/>
      <c r="H38" s="8"/>
      <c r="I38" s="8"/>
      <c r="J38" s="8"/>
      <c r="K38" s="8"/>
      <c r="L38" s="8"/>
      <c r="M38" s="8"/>
    </row>
    <row r="39" spans="1:15" s="10" customFormat="1" ht="13" x14ac:dyDescent="0.35">
      <c r="A39" s="8"/>
      <c r="B39" s="8"/>
      <c r="C39" s="8"/>
      <c r="D39" s="8"/>
      <c r="E39" s="9"/>
      <c r="F39" s="8"/>
      <c r="G39" s="8"/>
      <c r="H39" s="8"/>
      <c r="I39" s="8"/>
      <c r="J39" s="8"/>
      <c r="K39" s="8"/>
      <c r="L39" s="8"/>
      <c r="M39" s="8"/>
    </row>
    <row r="40" spans="1:15" s="10" customFormat="1" ht="13" x14ac:dyDescent="0.35">
      <c r="A40" s="8"/>
      <c r="B40" s="8"/>
      <c r="C40" s="8"/>
      <c r="D40" s="8"/>
      <c r="E40" s="9"/>
      <c r="F40" s="8"/>
      <c r="G40" s="8"/>
      <c r="H40" s="8"/>
      <c r="I40" s="8"/>
      <c r="J40" s="8"/>
      <c r="K40" s="8"/>
      <c r="L40" s="8"/>
      <c r="M40" s="8"/>
    </row>
    <row r="41" spans="1:15" s="10" customFormat="1" ht="13" x14ac:dyDescent="0.35">
      <c r="A41" s="8"/>
      <c r="B41" s="8"/>
      <c r="C41" s="8"/>
      <c r="D41" s="8"/>
      <c r="E41" s="9"/>
      <c r="F41" s="8"/>
      <c r="G41" s="8"/>
      <c r="H41" s="8"/>
      <c r="I41" s="8"/>
      <c r="J41" s="8"/>
      <c r="K41" s="8"/>
      <c r="L41" s="8"/>
      <c r="M41" s="8"/>
    </row>
    <row r="42" spans="1:15" s="10" customFormat="1" ht="13" x14ac:dyDescent="0.35">
      <c r="A42" s="8"/>
      <c r="B42" s="8"/>
      <c r="C42" s="8"/>
      <c r="D42" s="8"/>
      <c r="E42" s="9"/>
      <c r="F42" s="8"/>
      <c r="G42" s="8"/>
      <c r="H42" s="8"/>
      <c r="I42" s="8"/>
      <c r="J42" s="8"/>
      <c r="K42" s="8"/>
      <c r="L42" s="8"/>
      <c r="M42" s="8"/>
    </row>
    <row r="43" spans="1:15" s="10" customFormat="1" ht="13" x14ac:dyDescent="0.35">
      <c r="A43" s="8"/>
      <c r="B43" s="8"/>
      <c r="C43" s="8"/>
      <c r="D43" s="8"/>
      <c r="E43" s="9"/>
      <c r="F43" s="8"/>
      <c r="G43" s="8"/>
      <c r="H43" s="8"/>
      <c r="I43" s="8"/>
      <c r="J43" s="8"/>
      <c r="K43" s="8"/>
      <c r="L43" s="8"/>
      <c r="M43" s="8"/>
    </row>
    <row r="44" spans="1:15" s="10" customFormat="1" ht="13" x14ac:dyDescent="0.35">
      <c r="A44" s="8"/>
      <c r="B44" s="8"/>
      <c r="C44" s="8"/>
      <c r="D44" s="8"/>
      <c r="E44" s="9"/>
      <c r="F44" s="8"/>
      <c r="G44" s="8"/>
      <c r="H44" s="8"/>
      <c r="I44" s="8"/>
      <c r="J44" s="8"/>
      <c r="K44" s="8"/>
      <c r="L44" s="8"/>
      <c r="M44" s="8"/>
    </row>
    <row r="45" spans="1:15" s="10" customFormat="1" ht="13" x14ac:dyDescent="0.35">
      <c r="A45" s="8"/>
      <c r="B45" s="8"/>
      <c r="C45" s="8"/>
      <c r="D45" s="8"/>
      <c r="E45" s="9"/>
      <c r="F45" s="8"/>
      <c r="G45" s="8"/>
      <c r="H45" s="8"/>
      <c r="I45" s="8"/>
      <c r="J45" s="8"/>
      <c r="K45" s="8"/>
      <c r="L45" s="8"/>
      <c r="M45" s="8"/>
    </row>
    <row r="46" spans="1:15" s="10" customFormat="1" ht="13" x14ac:dyDescent="0.35">
      <c r="A46" s="8"/>
      <c r="B46" s="8"/>
      <c r="C46" s="8"/>
      <c r="D46" s="8"/>
      <c r="E46" s="9"/>
      <c r="F46" s="8"/>
      <c r="G46" s="8"/>
      <c r="H46" s="8"/>
      <c r="I46" s="8"/>
      <c r="J46" s="8"/>
      <c r="K46" s="8"/>
      <c r="L46" s="8"/>
      <c r="M46" s="8"/>
    </row>
    <row r="47" spans="1:15" s="10" customFormat="1" ht="13" x14ac:dyDescent="0.35">
      <c r="A47" s="8"/>
      <c r="B47" s="8"/>
      <c r="C47" s="8"/>
      <c r="D47" s="8"/>
      <c r="E47" s="9"/>
      <c r="F47" s="8"/>
      <c r="G47" s="8"/>
      <c r="H47" s="8"/>
      <c r="I47" s="8"/>
      <c r="J47" s="8"/>
      <c r="K47" s="8"/>
      <c r="L47" s="8"/>
      <c r="M47" s="8"/>
    </row>
    <row r="48" spans="1:15" s="10" customFormat="1" ht="13" x14ac:dyDescent="0.35">
      <c r="A48" s="8"/>
      <c r="B48" s="8"/>
      <c r="C48" s="8"/>
      <c r="D48" s="8"/>
      <c r="E48" s="9"/>
      <c r="F48" s="8"/>
      <c r="G48" s="8"/>
      <c r="H48" s="8"/>
      <c r="I48" s="8"/>
      <c r="J48" s="8"/>
      <c r="K48" s="8"/>
      <c r="L48" s="8"/>
      <c r="M48" s="8"/>
    </row>
    <row r="49" spans="1:15" s="10" customFormat="1" ht="13" x14ac:dyDescent="0.35">
      <c r="A49" s="8"/>
      <c r="B49" s="8"/>
      <c r="C49" s="8"/>
      <c r="D49" s="8"/>
      <c r="E49" s="9"/>
      <c r="F49" s="8"/>
      <c r="G49" s="8"/>
      <c r="H49" s="8"/>
      <c r="I49" s="8"/>
      <c r="J49" s="8"/>
      <c r="K49" s="8"/>
      <c r="L49" s="8"/>
      <c r="M49" s="8"/>
    </row>
    <row r="50" spans="1:15" s="10" customFormat="1" ht="13" x14ac:dyDescent="0.35">
      <c r="A50" s="8"/>
      <c r="B50" s="8"/>
      <c r="C50" s="8"/>
      <c r="D50" s="8"/>
      <c r="E50" s="9"/>
      <c r="F50" s="8"/>
      <c r="G50" s="8"/>
      <c r="H50" s="8"/>
      <c r="I50" s="8"/>
      <c r="J50" s="8"/>
      <c r="K50" s="8"/>
      <c r="L50" s="8"/>
      <c r="M50" s="8"/>
    </row>
    <row r="51" spans="1:15" s="10" customFormat="1" ht="57.5" customHeight="1" x14ac:dyDescent="0.35">
      <c r="A51" s="112" t="s">
        <v>282</v>
      </c>
      <c r="B51" s="112"/>
      <c r="C51" s="112"/>
      <c r="D51" s="112"/>
      <c r="E51" s="112"/>
      <c r="F51" s="112"/>
      <c r="G51" s="112"/>
      <c r="H51" s="112"/>
      <c r="I51" s="112"/>
      <c r="J51" s="112"/>
      <c r="K51" s="112"/>
      <c r="L51" s="112"/>
      <c r="M51" s="112"/>
      <c r="N51" s="112"/>
      <c r="O51" s="112"/>
    </row>
    <row r="52" spans="1:15" s="10" customFormat="1" ht="13" x14ac:dyDescent="0.35">
      <c r="A52" s="8"/>
      <c r="B52" s="8"/>
      <c r="C52" s="8"/>
      <c r="D52" s="8"/>
      <c r="E52" s="9"/>
      <c r="F52" s="8"/>
      <c r="G52" s="8"/>
      <c r="H52" s="8"/>
      <c r="I52" s="8"/>
      <c r="J52" s="8"/>
      <c r="K52" s="8"/>
      <c r="L52" s="8"/>
      <c r="M52" s="8"/>
    </row>
    <row r="53" spans="1:15" ht="14.5" customHeight="1" x14ac:dyDescent="0.35"/>
    <row r="54" spans="1:15" ht="14.5" customHeight="1" x14ac:dyDescent="0.35"/>
    <row r="55" spans="1:15" ht="14.5" customHeight="1" x14ac:dyDescent="0.35"/>
    <row r="56" spans="1:15" ht="14.5" customHeight="1" x14ac:dyDescent="0.35"/>
    <row r="57" spans="1:15" ht="14.5" customHeight="1" x14ac:dyDescent="0.35"/>
    <row r="58" spans="1:15" ht="14.5" customHeight="1" x14ac:dyDescent="0.35"/>
    <row r="59" spans="1:15" ht="14.5" customHeight="1" x14ac:dyDescent="0.35"/>
    <row r="60" spans="1:15" ht="14.5" customHeight="1" x14ac:dyDescent="0.35"/>
    <row r="61" spans="1:15" ht="14.5" customHeight="1" x14ac:dyDescent="0.35"/>
  </sheetData>
  <sheetProtection algorithmName="SHA-512" hashValue="9Bm1jt8M4PQZU2Mtm/IHWtuc5JTD3qyEzWeBun1LPbW/duQyqxsmI6QER4YgSWtnAmuiqKyrtEJoxJMdW89Ykw==" saltValue="5vWaBEgdjov8MtUgifkc5g==" spinCount="100000" sheet="1" objects="1" scenarios="1"/>
  <mergeCells count="25">
    <mergeCell ref="A51:O51"/>
    <mergeCell ref="J28:K28"/>
    <mergeCell ref="J29:K29"/>
    <mergeCell ref="D27:G27"/>
    <mergeCell ref="D28:G28"/>
    <mergeCell ref="D29:G29"/>
    <mergeCell ref="H28:I28"/>
    <mergeCell ref="H27:I27"/>
    <mergeCell ref="H29:I29"/>
    <mergeCell ref="A34:O34"/>
    <mergeCell ref="A33:O33"/>
    <mergeCell ref="A23:O23"/>
    <mergeCell ref="A7:O7"/>
    <mergeCell ref="A11:O11"/>
    <mergeCell ref="A15:O15"/>
    <mergeCell ref="A19:O19"/>
    <mergeCell ref="A24:O24"/>
    <mergeCell ref="L27:N27"/>
    <mergeCell ref="L28:N28"/>
    <mergeCell ref="L29:N29"/>
    <mergeCell ref="A31:O31"/>
    <mergeCell ref="B27:C27"/>
    <mergeCell ref="B28:C28"/>
    <mergeCell ref="B29:C29"/>
    <mergeCell ref="J27:K27"/>
  </mergeCells>
  <hyperlinks>
    <hyperlink ref="A23" location="'Self-Assessment'!A1" display="Step 1 – Self-Assessment (“Self-Assessment” tab)" xr:uid="{E4AC18AE-9124-4AD9-9CD8-0D666F527A6A}"/>
    <hyperlink ref="A33" location="'Self-Assessment Results'!A1" display="Step 2 – Review of Self-Assessment Results (&quot;Self-Assessment Results&quot; tab)" xr:uid="{AE708664-C3DA-41E8-AB4B-9ED3FB7C634D}"/>
  </hyperlinks>
  <printOptions horizontalCentered="1"/>
  <pageMargins left="0.23622047244094491" right="0.23622047244094491" top="0.74803149606299213" bottom="0.74803149606299213" header="0.31496062992125984" footer="0.31496062992125984"/>
  <pageSetup paperSize="9" orientation="landscape" r:id="rId1"/>
  <headerFooter differentFirst="1">
    <oddHeader>&amp;L&amp;10 Cyber Essentials mark — Self-assessment questionnaire</oddHeader>
    <oddFooter>&amp;L&amp;10Date: &amp;D&amp;C&amp;10CONFIDENTIAL&amp;R&amp;10Page &amp;P of &amp;N</oddFooter>
  </headerFooter>
  <rowBreaks count="1" manualBreakCount="1">
    <brk id="1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E4D04-5ED1-4BE8-A9EF-32CB1EB5765C}">
  <sheetPr>
    <outlinePr summaryBelow="0"/>
  </sheetPr>
  <dimension ref="A1:P31"/>
  <sheetViews>
    <sheetView showGridLines="0" showRowColHeaders="0" zoomScaleNormal="100" workbookViewId="0">
      <selection activeCell="F7" sqref="F7:H7"/>
    </sheetView>
  </sheetViews>
  <sheetFormatPr defaultColWidth="0" defaultRowHeight="14.5" customHeight="1" zeroHeight="1" x14ac:dyDescent="0.35"/>
  <cols>
    <col min="1" max="1" width="1.54296875" style="2" customWidth="1"/>
    <col min="2" max="2" width="4.54296875" style="2" customWidth="1"/>
    <col min="3" max="4" width="10.54296875" style="2" customWidth="1"/>
    <col min="5" max="5" width="10.54296875" style="4" customWidth="1"/>
    <col min="6" max="6" width="10.54296875" style="2" customWidth="1"/>
    <col min="7" max="7" width="11.54296875" style="2" customWidth="1"/>
    <col min="8" max="8" width="10.54296875" style="2" customWidth="1"/>
    <col min="9" max="13" width="11.54296875" style="2" customWidth="1"/>
    <col min="14" max="14" width="11.54296875" style="1" customWidth="1"/>
    <col min="15" max="15" width="1.54296875" style="1" customWidth="1"/>
    <col min="16" max="16" width="0.1796875" style="1" customWidth="1"/>
    <col min="17" max="16384" width="8.7265625" style="1" hidden="1"/>
  </cols>
  <sheetData>
    <row r="1" spans="1:15" ht="52" customHeight="1" x14ac:dyDescent="0.35"/>
    <row r="2" spans="1:15" x14ac:dyDescent="0.35"/>
    <row r="3" spans="1:15" s="3" customFormat="1" ht="18.5" x14ac:dyDescent="0.35">
      <c r="A3" s="14" t="s">
        <v>285</v>
      </c>
      <c r="B3" s="14"/>
      <c r="C3" s="15"/>
      <c r="D3" s="16"/>
      <c r="E3" s="17"/>
      <c r="F3" s="16"/>
      <c r="G3" s="16"/>
      <c r="H3" s="16"/>
      <c r="I3" s="16"/>
      <c r="J3" s="16"/>
      <c r="K3" s="16"/>
      <c r="L3" s="16"/>
      <c r="M3" s="16"/>
    </row>
    <row r="4" spans="1:15" s="7" customFormat="1" ht="13" x14ac:dyDescent="0.35">
      <c r="A4" s="11"/>
      <c r="B4" s="11"/>
      <c r="C4" s="6"/>
      <c r="D4" s="6"/>
      <c r="E4" s="6"/>
      <c r="F4" s="6"/>
    </row>
    <row r="5" spans="1:15" s="19" customFormat="1" ht="15.5" x14ac:dyDescent="0.35">
      <c r="A5" s="18" t="s">
        <v>252</v>
      </c>
      <c r="B5" s="18"/>
      <c r="C5" s="18"/>
      <c r="D5" s="18"/>
      <c r="E5" s="18"/>
      <c r="F5" s="18"/>
    </row>
    <row r="6" spans="1:15" s="7" customFormat="1" ht="13" x14ac:dyDescent="0.35">
      <c r="A6" s="6"/>
      <c r="B6" s="6"/>
      <c r="C6" s="6"/>
      <c r="D6" s="6"/>
      <c r="E6" s="6"/>
      <c r="F6" s="6"/>
    </row>
    <row r="7" spans="1:15" s="10" customFormat="1" ht="13" x14ac:dyDescent="0.35">
      <c r="A7" s="12" t="s">
        <v>78</v>
      </c>
      <c r="B7" s="12"/>
      <c r="C7" s="12"/>
      <c r="D7" s="12"/>
      <c r="E7" s="9"/>
      <c r="F7" s="131"/>
      <c r="G7" s="131"/>
      <c r="H7" s="131"/>
      <c r="I7" s="12"/>
      <c r="J7" s="12"/>
      <c r="K7" s="12"/>
      <c r="L7" s="12"/>
      <c r="M7" s="12"/>
      <c r="N7" s="12"/>
    </row>
    <row r="8" spans="1:15" s="10" customFormat="1" ht="13" x14ac:dyDescent="0.35">
      <c r="A8" s="12" t="s">
        <v>77</v>
      </c>
      <c r="B8" s="12"/>
      <c r="C8" s="12"/>
      <c r="D8" s="12"/>
      <c r="E8" s="9"/>
      <c r="F8" s="131"/>
      <c r="G8" s="131"/>
      <c r="H8" s="131"/>
      <c r="I8" s="12"/>
      <c r="J8" s="12"/>
      <c r="K8" s="12"/>
      <c r="L8" s="12"/>
      <c r="M8" s="12"/>
      <c r="N8" s="12"/>
    </row>
    <row r="9" spans="1:15" s="10" customFormat="1" ht="13" x14ac:dyDescent="0.35">
      <c r="A9" s="12" t="s">
        <v>81</v>
      </c>
      <c r="B9" s="12"/>
      <c r="C9" s="12"/>
      <c r="D9" s="12"/>
      <c r="E9" s="9"/>
      <c r="F9" s="132"/>
      <c r="G9" s="132"/>
      <c r="H9" s="132"/>
      <c r="I9" s="12"/>
      <c r="J9" s="12"/>
      <c r="K9" s="12"/>
      <c r="L9" s="12"/>
      <c r="M9" s="12"/>
      <c r="N9" s="12"/>
    </row>
    <row r="10" spans="1:15" s="10" customFormat="1" ht="13" x14ac:dyDescent="0.35">
      <c r="A10" s="12" t="s">
        <v>82</v>
      </c>
      <c r="B10" s="12"/>
      <c r="C10" s="12"/>
      <c r="D10" s="12"/>
      <c r="E10" s="9"/>
      <c r="F10" s="132"/>
      <c r="G10" s="132"/>
      <c r="H10" s="132"/>
      <c r="I10" s="12"/>
      <c r="J10" s="12"/>
      <c r="K10" s="12"/>
      <c r="L10" s="12"/>
      <c r="M10" s="12"/>
      <c r="N10" s="12"/>
    </row>
    <row r="11" spans="1:15" s="10" customFormat="1" ht="13" x14ac:dyDescent="0.35">
      <c r="A11" s="12" t="s">
        <v>79</v>
      </c>
      <c r="B11" s="12"/>
      <c r="C11" s="12"/>
      <c r="D11" s="12"/>
      <c r="E11" s="9"/>
      <c r="F11" s="133"/>
      <c r="G11" s="133"/>
      <c r="H11" s="133"/>
      <c r="I11" s="12"/>
      <c r="J11" s="12"/>
      <c r="K11" s="12"/>
      <c r="L11" s="12"/>
      <c r="M11" s="12"/>
      <c r="N11" s="12"/>
    </row>
    <row r="12" spans="1:15" s="10" customFormat="1" ht="13" x14ac:dyDescent="0.35">
      <c r="A12" s="12"/>
      <c r="B12" s="12"/>
      <c r="C12" s="12"/>
      <c r="D12" s="12"/>
      <c r="E12" s="9"/>
      <c r="F12" s="12"/>
      <c r="G12" s="12"/>
      <c r="H12" s="12"/>
      <c r="I12" s="12"/>
      <c r="J12" s="12"/>
      <c r="K12" s="12"/>
      <c r="L12" s="12"/>
      <c r="M12" s="12"/>
      <c r="N12" s="12"/>
    </row>
    <row r="13" spans="1:15" s="10" customFormat="1" ht="13" x14ac:dyDescent="0.35">
      <c r="A13" s="12" t="s">
        <v>283</v>
      </c>
      <c r="B13" s="12"/>
      <c r="C13" s="12"/>
      <c r="D13" s="12"/>
      <c r="E13" s="6"/>
      <c r="O13" s="7"/>
    </row>
    <row r="14" spans="1:15" s="10" customFormat="1" ht="13" x14ac:dyDescent="0.35">
      <c r="A14" s="12"/>
      <c r="B14" s="134"/>
      <c r="C14" s="134"/>
      <c r="D14" s="134"/>
      <c r="E14" s="134"/>
      <c r="F14" s="134"/>
      <c r="G14" s="134"/>
      <c r="H14" s="134"/>
      <c r="I14" s="134"/>
      <c r="J14" s="134"/>
      <c r="K14" s="134"/>
      <c r="L14" s="134"/>
      <c r="M14" s="134"/>
      <c r="O14" s="7"/>
    </row>
    <row r="15" spans="1:15" s="10" customFormat="1" ht="13" x14ac:dyDescent="0.35">
      <c r="B15" s="130"/>
      <c r="C15" s="130"/>
      <c r="D15" s="130"/>
      <c r="E15" s="130"/>
      <c r="F15" s="130"/>
      <c r="G15" s="130"/>
      <c r="H15" s="130"/>
      <c r="I15" s="130"/>
      <c r="J15" s="130"/>
      <c r="K15" s="130"/>
      <c r="L15" s="130"/>
      <c r="M15" s="130"/>
      <c r="O15" s="7"/>
    </row>
    <row r="16" spans="1:15" ht="14.5" customHeight="1" x14ac:dyDescent="0.35">
      <c r="A16" s="1"/>
      <c r="B16" s="130"/>
      <c r="C16" s="130"/>
      <c r="D16" s="130"/>
      <c r="E16" s="130"/>
      <c r="F16" s="130"/>
      <c r="G16" s="130"/>
      <c r="H16" s="130"/>
      <c r="I16" s="130"/>
      <c r="J16" s="130"/>
      <c r="K16" s="130"/>
      <c r="L16" s="130"/>
      <c r="M16" s="130"/>
    </row>
    <row r="17" spans="1:16" ht="14.5" customHeight="1" x14ac:dyDescent="0.35">
      <c r="A17" s="1"/>
      <c r="B17" s="130"/>
      <c r="C17" s="130"/>
      <c r="D17" s="130"/>
      <c r="E17" s="130"/>
      <c r="F17" s="130"/>
      <c r="G17" s="130"/>
      <c r="H17" s="130"/>
      <c r="I17" s="130"/>
      <c r="J17" s="130"/>
      <c r="K17" s="130"/>
      <c r="L17" s="130"/>
      <c r="M17" s="130"/>
    </row>
    <row r="18" spans="1:16" s="2" customFormat="1" ht="14.5" customHeight="1" x14ac:dyDescent="0.35">
      <c r="B18" s="130"/>
      <c r="C18" s="130"/>
      <c r="D18" s="130"/>
      <c r="E18" s="130"/>
      <c r="F18" s="130"/>
      <c r="G18" s="130"/>
      <c r="H18" s="130"/>
      <c r="I18" s="130"/>
      <c r="J18" s="130"/>
      <c r="K18" s="130"/>
      <c r="L18" s="130"/>
      <c r="M18" s="130"/>
      <c r="N18" s="1"/>
      <c r="O18" s="1"/>
      <c r="P18" s="1"/>
    </row>
    <row r="19" spans="1:16" s="2" customFormat="1" ht="14.5" customHeight="1" x14ac:dyDescent="0.35">
      <c r="E19" s="4"/>
      <c r="N19" s="1"/>
      <c r="O19" s="1"/>
      <c r="P19" s="1"/>
    </row>
    <row r="20" spans="1:16" s="2" customFormat="1" ht="14.5" customHeight="1" x14ac:dyDescent="0.35">
      <c r="N20" s="1"/>
      <c r="O20" s="1"/>
      <c r="P20" s="1"/>
    </row>
    <row r="21" spans="1:16" ht="14.5" customHeight="1" x14ac:dyDescent="0.35">
      <c r="A21" s="1"/>
      <c r="B21" s="1"/>
      <c r="C21" s="1"/>
      <c r="D21" s="1"/>
      <c r="E21" s="1"/>
      <c r="F21" s="1"/>
      <c r="G21" s="1"/>
      <c r="H21" s="1"/>
      <c r="I21" s="1"/>
    </row>
    <row r="22" spans="1:16" ht="14.5" customHeight="1" x14ac:dyDescent="0.35">
      <c r="A22" s="1"/>
      <c r="B22" s="1"/>
      <c r="C22" s="1"/>
      <c r="D22" s="1"/>
      <c r="E22" s="1"/>
      <c r="F22" s="1"/>
      <c r="G22" s="1"/>
      <c r="H22" s="1"/>
      <c r="I22" s="1"/>
    </row>
    <row r="23" spans="1:16" ht="14.5" customHeight="1" x14ac:dyDescent="0.35">
      <c r="A23" s="1"/>
      <c r="B23" s="1"/>
      <c r="C23" s="1"/>
      <c r="D23" s="1"/>
      <c r="E23" s="1"/>
      <c r="F23" s="1"/>
      <c r="G23" s="1"/>
      <c r="H23" s="1"/>
      <c r="I23" s="1"/>
    </row>
    <row r="24" spans="1:16" ht="14.5" customHeight="1" x14ac:dyDescent="0.35"/>
    <row r="25" spans="1:16" ht="14.5" customHeight="1" x14ac:dyDescent="0.35"/>
    <row r="26" spans="1:16" ht="14.5" customHeight="1" x14ac:dyDescent="0.35"/>
    <row r="27" spans="1:16" ht="14.5" customHeight="1" x14ac:dyDescent="0.35"/>
    <row r="28" spans="1:16" ht="14.5" customHeight="1" x14ac:dyDescent="0.35"/>
    <row r="29" spans="1:16" ht="14.5" customHeight="1" x14ac:dyDescent="0.35"/>
    <row r="30" spans="1:16" ht="14.5" customHeight="1" x14ac:dyDescent="0.35"/>
    <row r="31" spans="1:16" ht="14.5" customHeight="1" x14ac:dyDescent="0.35"/>
  </sheetData>
  <sheetProtection algorithmName="SHA-512" hashValue="LH7X+rkK+p1NCBTPoJebm2RXgftRip30V8a6GEasGkfN8/lGxJNr/RkcQd02vKM5GbUU0vzmZQ00oKoef9is8Q==" saltValue="pn6pUvFin8Ev7PgZk4CkLg==" spinCount="100000" sheet="1" objects="1" scenarios="1"/>
  <mergeCells count="10">
    <mergeCell ref="B16:M16"/>
    <mergeCell ref="B17:M17"/>
    <mergeCell ref="B18:M18"/>
    <mergeCell ref="F7:H7"/>
    <mergeCell ref="F8:H8"/>
    <mergeCell ref="F9:H9"/>
    <mergeCell ref="F10:H10"/>
    <mergeCell ref="F11:H11"/>
    <mergeCell ref="B14:M14"/>
    <mergeCell ref="B15:M15"/>
  </mergeCells>
  <dataValidations count="3">
    <dataValidation type="list" allowBlank="1" showInputMessage="1" showErrorMessage="1" sqref="F10" xr:uid="{8F06CAC4-3574-4798-BB15-23E4B46322EB}">
      <formula1>"&lt; 10 employees,10 — 99 employees,100 — 200 employees,&gt; 200 employees"</formula1>
    </dataValidation>
    <dataValidation type="list" allowBlank="1" showInputMessage="1" showErrorMessage="1" sqref="F9" xr:uid="{D4AA46CE-9B9D-4F85-A11F-8FFCCBEFF631}">
      <formula1>"Micro Enterprise (&lt;$1mil),Small Enterprise ($1mil-S$10mil),Medium Enterprise (S$10mil-S$100mil),Large Enterprise (&gt;S$100mil)"</formula1>
    </dataValidation>
    <dataValidation type="list" allowBlank="1" showInputMessage="1" showErrorMessage="1" promptTitle="Statement of Scope" prompt="Select the scope of assessment and certifcation to be covered._x000a__x000a_Use the next line for additional scope that your organisation would like to include." sqref="B14" xr:uid="{81D07AAD-6CAF-449F-9E26-7EBDB65449DA}">
      <formula1>"The production and development environment for CMS vendor providing SaaS solution.,The development environment for CMS vendor providing non-SaaS solution."</formula1>
    </dataValidation>
  </dataValidations>
  <printOptions horizontalCentered="1"/>
  <pageMargins left="0.23622047244094491" right="0.23622047244094491" top="0.74803149606299213" bottom="0.74803149606299213" header="0.31496062992125984" footer="0.31496062992125984"/>
  <pageSetup paperSize="9" orientation="landscape" r:id="rId1"/>
  <headerFooter differentFirst="1">
    <oddHeader>&amp;L&amp;10 Cyber Essentials mark — Self-assessment questionnaire</oddHeader>
    <oddFooter>&amp;L&amp;10Date: &amp;D&amp;C&amp;10CONFIDENTIAL&amp;R&amp;10Page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heetPr>
  <dimension ref="A1:G90"/>
  <sheetViews>
    <sheetView showGridLines="0" tabSelected="1" zoomScale="85" zoomScaleNormal="85" workbookViewId="0">
      <pane ySplit="3" topLeftCell="A4" activePane="bottomLeft" state="frozen"/>
      <selection pane="bottomLeft"/>
    </sheetView>
  </sheetViews>
  <sheetFormatPr defaultColWidth="0" defaultRowHeight="14.5" zeroHeight="1" outlineLevelRow="1" x14ac:dyDescent="0.35"/>
  <cols>
    <col min="1" max="1" width="10.54296875" style="53" customWidth="1"/>
    <col min="2" max="2" width="54.54296875" style="54" customWidth="1"/>
    <col min="3" max="3" width="30.54296875" style="55" customWidth="1"/>
    <col min="4" max="4" width="15.54296875" style="43" customWidth="1"/>
    <col min="5" max="5" width="30.54296875" style="43" customWidth="1"/>
    <col min="6" max="6" width="0.1796875" style="43" customWidth="1"/>
    <col min="7" max="7" width="8.7265625" style="44" hidden="1" customWidth="1"/>
    <col min="8" max="16384" width="8.7265625" style="43" hidden="1"/>
  </cols>
  <sheetData>
    <row r="1" spans="1:7" s="28" customFormat="1" ht="15.5" x14ac:dyDescent="0.35">
      <c r="A1" s="60" t="s">
        <v>253</v>
      </c>
      <c r="B1" s="60"/>
      <c r="C1" s="60"/>
      <c r="D1" s="60"/>
      <c r="E1" s="60"/>
    </row>
    <row r="2" spans="1:7" s="30" customFormat="1" x14ac:dyDescent="0.35">
      <c r="A2" s="29"/>
      <c r="B2" s="29"/>
      <c r="C2" s="29"/>
      <c r="D2" s="29"/>
      <c r="E2" s="29"/>
    </row>
    <row r="3" spans="1:7" s="33" customFormat="1" ht="26" x14ac:dyDescent="0.35">
      <c r="A3" s="31" t="s">
        <v>80</v>
      </c>
      <c r="B3" s="32" t="s">
        <v>5</v>
      </c>
      <c r="C3" s="32" t="s">
        <v>6</v>
      </c>
      <c r="D3" s="32" t="s">
        <v>7</v>
      </c>
      <c r="E3" s="31" t="s">
        <v>172</v>
      </c>
      <c r="G3" s="34"/>
    </row>
    <row r="4" spans="1:7" s="38" customFormat="1" ht="16" customHeight="1" x14ac:dyDescent="0.35">
      <c r="A4" s="35" t="s">
        <v>186</v>
      </c>
      <c r="B4" s="36"/>
      <c r="C4" s="36"/>
      <c r="D4" s="36"/>
      <c r="E4" s="37"/>
      <c r="G4" s="39"/>
    </row>
    <row r="5" spans="1:7" ht="65" outlineLevel="1" x14ac:dyDescent="0.35">
      <c r="A5" s="40" t="s">
        <v>0</v>
      </c>
      <c r="B5" s="41" t="s">
        <v>187</v>
      </c>
      <c r="C5" s="42" t="s">
        <v>113</v>
      </c>
      <c r="D5" s="104"/>
      <c r="E5" s="56"/>
    </row>
    <row r="6" spans="1:7" ht="52" outlineLevel="1" x14ac:dyDescent="0.35">
      <c r="A6" s="40" t="s">
        <v>1</v>
      </c>
      <c r="B6" s="41" t="s">
        <v>188</v>
      </c>
      <c r="C6" s="42" t="s">
        <v>114</v>
      </c>
      <c r="D6" s="104"/>
      <c r="E6" s="56"/>
    </row>
    <row r="7" spans="1:7" ht="132.75" customHeight="1" outlineLevel="1" x14ac:dyDescent="0.35">
      <c r="A7" s="45" t="s">
        <v>2</v>
      </c>
      <c r="B7" s="46" t="s">
        <v>189</v>
      </c>
      <c r="C7" s="47" t="s">
        <v>111</v>
      </c>
      <c r="D7" s="105"/>
      <c r="E7" s="57"/>
    </row>
    <row r="8" spans="1:7" ht="105.75" customHeight="1" outlineLevel="1" x14ac:dyDescent="0.35">
      <c r="A8" s="45" t="s">
        <v>3</v>
      </c>
      <c r="B8" s="46" t="s">
        <v>190</v>
      </c>
      <c r="C8" s="47" t="s">
        <v>112</v>
      </c>
      <c r="D8" s="105"/>
      <c r="E8" s="57"/>
    </row>
    <row r="9" spans="1:7" ht="39" outlineLevel="1" x14ac:dyDescent="0.35">
      <c r="A9" s="45" t="s">
        <v>4</v>
      </c>
      <c r="B9" s="46" t="s">
        <v>191</v>
      </c>
      <c r="C9" s="47" t="s">
        <v>115</v>
      </c>
      <c r="D9" s="105"/>
      <c r="E9" s="57"/>
    </row>
    <row r="10" spans="1:7" s="49" customFormat="1" ht="16" customHeight="1" x14ac:dyDescent="0.35">
      <c r="A10" s="35" t="s">
        <v>192</v>
      </c>
      <c r="B10" s="48"/>
      <c r="C10" s="48"/>
      <c r="D10" s="106"/>
      <c r="E10" s="58"/>
      <c r="G10" s="50"/>
    </row>
    <row r="11" spans="1:7" ht="143" outlineLevel="1" x14ac:dyDescent="0.35">
      <c r="A11" s="40" t="s">
        <v>8</v>
      </c>
      <c r="B11" s="41" t="s">
        <v>255</v>
      </c>
      <c r="C11" s="42" t="s">
        <v>116</v>
      </c>
      <c r="D11" s="104"/>
      <c r="E11" s="56"/>
    </row>
    <row r="12" spans="1:7" ht="169" outlineLevel="1" x14ac:dyDescent="0.35">
      <c r="A12" s="45" t="s">
        <v>9</v>
      </c>
      <c r="B12" s="46" t="s">
        <v>193</v>
      </c>
      <c r="C12" s="47" t="s">
        <v>116</v>
      </c>
      <c r="D12" s="105"/>
      <c r="E12" s="57"/>
    </row>
    <row r="13" spans="1:7" ht="169" outlineLevel="1" x14ac:dyDescent="0.35">
      <c r="A13" s="45" t="s">
        <v>10</v>
      </c>
      <c r="B13" s="46" t="s">
        <v>194</v>
      </c>
      <c r="C13" s="47" t="s">
        <v>116</v>
      </c>
      <c r="D13" s="105"/>
      <c r="E13" s="57"/>
    </row>
    <row r="14" spans="1:7" ht="143" outlineLevel="1" x14ac:dyDescent="0.35">
      <c r="A14" s="40" t="s">
        <v>11</v>
      </c>
      <c r="B14" s="41" t="s">
        <v>254</v>
      </c>
      <c r="C14" s="42" t="s">
        <v>116</v>
      </c>
      <c r="D14" s="104"/>
      <c r="E14" s="56"/>
    </row>
    <row r="15" spans="1:7" ht="130" outlineLevel="1" x14ac:dyDescent="0.35">
      <c r="A15" s="45" t="s">
        <v>12</v>
      </c>
      <c r="B15" s="46" t="s">
        <v>195</v>
      </c>
      <c r="C15" s="47" t="s">
        <v>116</v>
      </c>
      <c r="D15" s="105"/>
      <c r="E15" s="57"/>
    </row>
    <row r="16" spans="1:7" ht="26" outlineLevel="1" x14ac:dyDescent="0.35">
      <c r="A16" s="45" t="s">
        <v>13</v>
      </c>
      <c r="B16" s="46" t="s">
        <v>196</v>
      </c>
      <c r="C16" s="47" t="s">
        <v>116</v>
      </c>
      <c r="D16" s="105"/>
      <c r="E16" s="57"/>
    </row>
    <row r="17" spans="1:7" ht="39" outlineLevel="1" x14ac:dyDescent="0.35">
      <c r="A17" s="40" t="s">
        <v>14</v>
      </c>
      <c r="B17" s="41" t="s">
        <v>197</v>
      </c>
      <c r="C17" s="42" t="s">
        <v>117</v>
      </c>
      <c r="D17" s="104"/>
      <c r="E17" s="56"/>
    </row>
    <row r="18" spans="1:7" ht="91" outlineLevel="1" x14ac:dyDescent="0.35">
      <c r="A18" s="40" t="s">
        <v>15</v>
      </c>
      <c r="B18" s="41" t="s">
        <v>284</v>
      </c>
      <c r="C18" s="42" t="s">
        <v>117</v>
      </c>
      <c r="D18" s="104"/>
      <c r="E18" s="56"/>
    </row>
    <row r="19" spans="1:7" ht="91" outlineLevel="1" x14ac:dyDescent="0.35">
      <c r="A19" s="40" t="s">
        <v>16</v>
      </c>
      <c r="B19" s="41" t="s">
        <v>243</v>
      </c>
      <c r="C19" s="42" t="s">
        <v>118</v>
      </c>
      <c r="D19" s="104"/>
      <c r="E19" s="56"/>
    </row>
    <row r="20" spans="1:7" ht="52" outlineLevel="1" x14ac:dyDescent="0.35">
      <c r="A20" s="40" t="s">
        <v>17</v>
      </c>
      <c r="B20" s="41" t="s">
        <v>198</v>
      </c>
      <c r="C20" s="42" t="s">
        <v>118</v>
      </c>
      <c r="D20" s="104"/>
      <c r="E20" s="56"/>
    </row>
    <row r="21" spans="1:7" ht="39" outlineLevel="1" x14ac:dyDescent="0.35">
      <c r="A21" s="40" t="s">
        <v>18</v>
      </c>
      <c r="B21" s="41" t="s">
        <v>199</v>
      </c>
      <c r="C21" s="42" t="s">
        <v>118</v>
      </c>
      <c r="D21" s="104"/>
      <c r="E21" s="56"/>
    </row>
    <row r="22" spans="1:7" ht="39" outlineLevel="1" x14ac:dyDescent="0.35">
      <c r="A22" s="40" t="s">
        <v>19</v>
      </c>
      <c r="B22" s="41" t="s">
        <v>200</v>
      </c>
      <c r="C22" s="42" t="s">
        <v>119</v>
      </c>
      <c r="D22" s="104"/>
      <c r="E22" s="56"/>
    </row>
    <row r="23" spans="1:7" ht="39" outlineLevel="1" x14ac:dyDescent="0.35">
      <c r="A23" s="45" t="s">
        <v>20</v>
      </c>
      <c r="B23" s="46" t="s">
        <v>201</v>
      </c>
      <c r="C23" s="47" t="s">
        <v>119</v>
      </c>
      <c r="D23" s="105"/>
      <c r="E23" s="57"/>
    </row>
    <row r="24" spans="1:7" s="51" customFormat="1" ht="16" customHeight="1" x14ac:dyDescent="0.35">
      <c r="A24" s="35" t="s">
        <v>202</v>
      </c>
      <c r="B24" s="36"/>
      <c r="C24" s="36"/>
      <c r="D24" s="107"/>
      <c r="E24" s="59"/>
      <c r="G24" s="52"/>
    </row>
    <row r="25" spans="1:7" ht="130" outlineLevel="1" x14ac:dyDescent="0.35">
      <c r="A25" s="40" t="s">
        <v>21</v>
      </c>
      <c r="B25" s="41" t="s">
        <v>203</v>
      </c>
      <c r="C25" s="42" t="s">
        <v>120</v>
      </c>
      <c r="D25" s="104"/>
      <c r="E25" s="56"/>
    </row>
    <row r="26" spans="1:7" ht="39" outlineLevel="1" x14ac:dyDescent="0.35">
      <c r="A26" s="45" t="s">
        <v>24</v>
      </c>
      <c r="B26" s="46" t="s">
        <v>22</v>
      </c>
      <c r="C26" s="47" t="s">
        <v>120</v>
      </c>
      <c r="D26" s="105"/>
      <c r="E26" s="57"/>
    </row>
    <row r="27" spans="1:7" ht="91" outlineLevel="1" x14ac:dyDescent="0.35">
      <c r="A27" s="40" t="s">
        <v>25</v>
      </c>
      <c r="B27" s="41" t="s">
        <v>256</v>
      </c>
      <c r="C27" s="42" t="s">
        <v>121</v>
      </c>
      <c r="D27" s="104"/>
      <c r="E27" s="56"/>
    </row>
    <row r="28" spans="1:7" ht="117" outlineLevel="1" x14ac:dyDescent="0.35">
      <c r="A28" s="40" t="s">
        <v>26</v>
      </c>
      <c r="B28" s="41" t="s">
        <v>266</v>
      </c>
      <c r="C28" s="42" t="s">
        <v>267</v>
      </c>
      <c r="D28" s="104"/>
      <c r="E28" s="56"/>
    </row>
    <row r="29" spans="1:7" ht="39" outlineLevel="1" x14ac:dyDescent="0.35">
      <c r="A29" s="40" t="s">
        <v>27</v>
      </c>
      <c r="B29" s="41" t="s">
        <v>23</v>
      </c>
      <c r="C29" s="42" t="s">
        <v>122</v>
      </c>
      <c r="D29" s="104"/>
      <c r="E29" s="56"/>
    </row>
    <row r="30" spans="1:7" s="51" customFormat="1" ht="16" customHeight="1" x14ac:dyDescent="0.35">
      <c r="A30" s="35" t="s">
        <v>204</v>
      </c>
      <c r="B30" s="36"/>
      <c r="C30" s="36"/>
      <c r="D30" s="107"/>
      <c r="E30" s="59"/>
      <c r="G30" s="52"/>
    </row>
    <row r="31" spans="1:7" ht="52" outlineLevel="1" x14ac:dyDescent="0.35">
      <c r="A31" s="40" t="s">
        <v>131</v>
      </c>
      <c r="B31" s="41" t="s">
        <v>205</v>
      </c>
      <c r="C31" s="42" t="s">
        <v>143</v>
      </c>
      <c r="D31" s="104"/>
      <c r="E31" s="56"/>
    </row>
    <row r="32" spans="1:7" ht="39" outlineLevel="1" x14ac:dyDescent="0.35">
      <c r="A32" s="40" t="s">
        <v>132</v>
      </c>
      <c r="B32" s="41" t="s">
        <v>206</v>
      </c>
      <c r="C32" s="42" t="s">
        <v>144</v>
      </c>
      <c r="D32" s="104"/>
      <c r="E32" s="56"/>
    </row>
    <row r="33" spans="1:7" ht="65" outlineLevel="1" x14ac:dyDescent="0.35">
      <c r="A33" s="40" t="s">
        <v>133</v>
      </c>
      <c r="B33" s="41" t="s">
        <v>207</v>
      </c>
      <c r="C33" s="42" t="s">
        <v>144</v>
      </c>
      <c r="D33" s="104"/>
      <c r="E33" s="56"/>
    </row>
    <row r="34" spans="1:7" ht="52" outlineLevel="1" x14ac:dyDescent="0.35">
      <c r="A34" s="40" t="s">
        <v>134</v>
      </c>
      <c r="B34" s="41" t="s">
        <v>28</v>
      </c>
      <c r="C34" s="42" t="s">
        <v>144</v>
      </c>
      <c r="D34" s="104"/>
      <c r="E34" s="56"/>
    </row>
    <row r="35" spans="1:7" ht="299" outlineLevel="1" x14ac:dyDescent="0.35">
      <c r="A35" s="45" t="s">
        <v>135</v>
      </c>
      <c r="B35" s="46" t="s">
        <v>208</v>
      </c>
      <c r="C35" s="47" t="s">
        <v>147</v>
      </c>
      <c r="D35" s="105"/>
      <c r="E35" s="57"/>
    </row>
    <row r="36" spans="1:7" ht="195" outlineLevel="1" x14ac:dyDescent="0.35">
      <c r="A36" s="40" t="s">
        <v>136</v>
      </c>
      <c r="B36" s="41" t="s">
        <v>279</v>
      </c>
      <c r="C36" s="42" t="s">
        <v>162</v>
      </c>
      <c r="D36" s="104"/>
      <c r="E36" s="56"/>
    </row>
    <row r="37" spans="1:7" ht="78" outlineLevel="1" x14ac:dyDescent="0.35">
      <c r="A37" s="45" t="s">
        <v>137</v>
      </c>
      <c r="B37" s="46" t="s">
        <v>209</v>
      </c>
      <c r="C37" s="47" t="s">
        <v>162</v>
      </c>
      <c r="D37" s="105"/>
      <c r="E37" s="57"/>
    </row>
    <row r="38" spans="1:7" ht="39" outlineLevel="1" x14ac:dyDescent="0.35">
      <c r="A38" s="45" t="s">
        <v>138</v>
      </c>
      <c r="B38" s="46" t="s">
        <v>210</v>
      </c>
      <c r="C38" s="47" t="s">
        <v>148</v>
      </c>
      <c r="D38" s="105"/>
      <c r="E38" s="57"/>
    </row>
    <row r="39" spans="1:7" ht="117" outlineLevel="1" x14ac:dyDescent="0.35">
      <c r="A39" s="45" t="s">
        <v>139</v>
      </c>
      <c r="B39" s="46" t="s">
        <v>211</v>
      </c>
      <c r="C39" s="47" t="s">
        <v>149</v>
      </c>
      <c r="D39" s="105"/>
      <c r="E39" s="57"/>
    </row>
    <row r="40" spans="1:7" ht="39" outlineLevel="1" x14ac:dyDescent="0.35">
      <c r="A40" s="40" t="s">
        <v>140</v>
      </c>
      <c r="B40" s="41" t="s">
        <v>212</v>
      </c>
      <c r="C40" s="42" t="s">
        <v>145</v>
      </c>
      <c r="D40" s="104"/>
      <c r="E40" s="56"/>
    </row>
    <row r="41" spans="1:7" ht="65" outlineLevel="1" x14ac:dyDescent="0.35">
      <c r="A41" s="40" t="s">
        <v>141</v>
      </c>
      <c r="B41" s="41" t="s">
        <v>213</v>
      </c>
      <c r="C41" s="42" t="s">
        <v>146</v>
      </c>
      <c r="D41" s="104"/>
      <c r="E41" s="56"/>
    </row>
    <row r="42" spans="1:7" ht="65" outlineLevel="1" x14ac:dyDescent="0.35">
      <c r="A42" s="40" t="s">
        <v>142</v>
      </c>
      <c r="B42" s="41" t="s">
        <v>214</v>
      </c>
      <c r="C42" s="42" t="s">
        <v>146</v>
      </c>
      <c r="D42" s="104"/>
      <c r="E42" s="56"/>
    </row>
    <row r="43" spans="1:7" s="51" customFormat="1" ht="16" customHeight="1" x14ac:dyDescent="0.35">
      <c r="A43" s="35" t="s">
        <v>215</v>
      </c>
      <c r="B43" s="36"/>
      <c r="C43" s="36"/>
      <c r="D43" s="107"/>
      <c r="E43" s="59"/>
      <c r="G43" s="52"/>
    </row>
    <row r="44" spans="1:7" ht="65" outlineLevel="1" x14ac:dyDescent="0.35">
      <c r="A44" s="40" t="s">
        <v>29</v>
      </c>
      <c r="B44" s="41" t="s">
        <v>216</v>
      </c>
      <c r="C44" s="42" t="s">
        <v>150</v>
      </c>
      <c r="D44" s="104"/>
      <c r="E44" s="56"/>
    </row>
    <row r="45" spans="1:7" ht="130" outlineLevel="1" x14ac:dyDescent="0.35">
      <c r="A45" s="40" t="s">
        <v>32</v>
      </c>
      <c r="B45" s="41" t="s">
        <v>217</v>
      </c>
      <c r="C45" s="42" t="s">
        <v>150</v>
      </c>
      <c r="D45" s="104"/>
      <c r="E45" s="56"/>
    </row>
    <row r="46" spans="1:7" ht="169" outlineLevel="1" x14ac:dyDescent="0.35">
      <c r="A46" s="40" t="s">
        <v>33</v>
      </c>
      <c r="B46" s="41" t="s">
        <v>218</v>
      </c>
      <c r="C46" s="42" t="s">
        <v>151</v>
      </c>
      <c r="D46" s="104"/>
      <c r="E46" s="56"/>
    </row>
    <row r="47" spans="1:7" ht="273" outlineLevel="1" x14ac:dyDescent="0.35">
      <c r="A47" s="40" t="s">
        <v>34</v>
      </c>
      <c r="B47" s="41" t="s">
        <v>257</v>
      </c>
      <c r="C47" s="42" t="s">
        <v>268</v>
      </c>
      <c r="D47" s="104"/>
      <c r="E47" s="56"/>
    </row>
    <row r="48" spans="1:7" ht="65" outlineLevel="1" x14ac:dyDescent="0.35">
      <c r="A48" s="40" t="s">
        <v>35</v>
      </c>
      <c r="B48" s="41" t="s">
        <v>219</v>
      </c>
      <c r="C48" s="42" t="s">
        <v>150</v>
      </c>
      <c r="D48" s="104"/>
      <c r="E48" s="56"/>
    </row>
    <row r="49" spans="1:7" ht="39" outlineLevel="1" x14ac:dyDescent="0.35">
      <c r="A49" s="40" t="s">
        <v>36</v>
      </c>
      <c r="B49" s="41" t="s">
        <v>30</v>
      </c>
      <c r="C49" s="42" t="s">
        <v>152</v>
      </c>
      <c r="D49" s="104"/>
      <c r="E49" s="56"/>
    </row>
    <row r="50" spans="1:7" ht="65" outlineLevel="1" x14ac:dyDescent="0.35">
      <c r="A50" s="40" t="s">
        <v>37</v>
      </c>
      <c r="B50" s="41" t="s">
        <v>220</v>
      </c>
      <c r="C50" s="42" t="s">
        <v>153</v>
      </c>
      <c r="D50" s="104"/>
      <c r="E50" s="56"/>
    </row>
    <row r="51" spans="1:7" ht="78" outlineLevel="1" x14ac:dyDescent="0.35">
      <c r="A51" s="40" t="s">
        <v>38</v>
      </c>
      <c r="B51" s="41" t="s">
        <v>221</v>
      </c>
      <c r="C51" s="42" t="s">
        <v>154</v>
      </c>
      <c r="D51" s="104"/>
      <c r="E51" s="56"/>
    </row>
    <row r="52" spans="1:7" ht="156" outlineLevel="1" x14ac:dyDescent="0.35">
      <c r="A52" s="40" t="s">
        <v>39</v>
      </c>
      <c r="B52" s="41" t="s">
        <v>278</v>
      </c>
      <c r="C52" s="42" t="s">
        <v>269</v>
      </c>
      <c r="D52" s="104"/>
      <c r="E52" s="56"/>
    </row>
    <row r="53" spans="1:7" ht="78" outlineLevel="1" x14ac:dyDescent="0.35">
      <c r="A53" s="45" t="s">
        <v>40</v>
      </c>
      <c r="B53" s="46" t="s">
        <v>222</v>
      </c>
      <c r="C53" s="47" t="s">
        <v>157</v>
      </c>
      <c r="D53" s="105"/>
      <c r="E53" s="57"/>
    </row>
    <row r="54" spans="1:7" ht="26" outlineLevel="1" x14ac:dyDescent="0.35">
      <c r="A54" s="109" t="s">
        <v>41</v>
      </c>
      <c r="B54" s="108" t="s">
        <v>263</v>
      </c>
      <c r="C54" s="42" t="s">
        <v>158</v>
      </c>
      <c r="D54" s="104"/>
      <c r="E54" s="56"/>
    </row>
    <row r="55" spans="1:7" ht="52" outlineLevel="1" x14ac:dyDescent="0.35">
      <c r="A55" s="40" t="s">
        <v>42</v>
      </c>
      <c r="B55" s="41" t="s">
        <v>244</v>
      </c>
      <c r="C55" s="42" t="s">
        <v>155</v>
      </c>
      <c r="D55" s="104"/>
      <c r="E55" s="56"/>
    </row>
    <row r="56" spans="1:7" ht="39" outlineLevel="1" x14ac:dyDescent="0.35">
      <c r="A56" s="40" t="s">
        <v>43</v>
      </c>
      <c r="B56" s="41" t="s">
        <v>223</v>
      </c>
      <c r="C56" s="42" t="s">
        <v>156</v>
      </c>
      <c r="D56" s="104"/>
      <c r="E56" s="56"/>
    </row>
    <row r="57" spans="1:7" ht="26" outlineLevel="1" x14ac:dyDescent="0.35">
      <c r="A57" s="40" t="s">
        <v>44</v>
      </c>
      <c r="B57" s="41" t="s">
        <v>224</v>
      </c>
      <c r="C57" s="42" t="s">
        <v>155</v>
      </c>
      <c r="D57" s="104"/>
      <c r="E57" s="56"/>
    </row>
    <row r="58" spans="1:7" ht="130" outlineLevel="1" x14ac:dyDescent="0.35">
      <c r="A58" s="109" t="s">
        <v>45</v>
      </c>
      <c r="B58" s="108" t="s">
        <v>262</v>
      </c>
      <c r="C58" s="42" t="s">
        <v>270</v>
      </c>
      <c r="D58" s="104"/>
      <c r="E58" s="56"/>
    </row>
    <row r="59" spans="1:7" ht="39" outlineLevel="1" x14ac:dyDescent="0.35">
      <c r="A59" s="45" t="s">
        <v>46</v>
      </c>
      <c r="B59" s="46" t="s">
        <v>31</v>
      </c>
      <c r="C59" s="47" t="s">
        <v>159</v>
      </c>
      <c r="D59" s="105"/>
      <c r="E59" s="57"/>
    </row>
    <row r="60" spans="1:7" s="51" customFormat="1" ht="16" customHeight="1" x14ac:dyDescent="0.35">
      <c r="A60" s="35" t="s">
        <v>225</v>
      </c>
      <c r="B60" s="36"/>
      <c r="C60" s="36"/>
      <c r="D60" s="107"/>
      <c r="E60" s="59"/>
      <c r="G60" s="52"/>
    </row>
    <row r="61" spans="1:7" ht="286" outlineLevel="1" x14ac:dyDescent="0.35">
      <c r="A61" s="40" t="s">
        <v>47</v>
      </c>
      <c r="B61" s="41" t="s">
        <v>258</v>
      </c>
      <c r="C61" s="42" t="s">
        <v>271</v>
      </c>
      <c r="D61" s="104"/>
      <c r="E61" s="56"/>
    </row>
    <row r="62" spans="1:7" ht="65" outlineLevel="1" x14ac:dyDescent="0.35">
      <c r="A62" s="40" t="s">
        <v>49</v>
      </c>
      <c r="B62" s="41" t="s">
        <v>226</v>
      </c>
      <c r="C62" s="42" t="s">
        <v>163</v>
      </c>
      <c r="D62" s="104"/>
      <c r="E62" s="56"/>
    </row>
    <row r="63" spans="1:7" ht="78" outlineLevel="1" x14ac:dyDescent="0.35">
      <c r="A63" s="40" t="s">
        <v>50</v>
      </c>
      <c r="B63" s="41" t="s">
        <v>227</v>
      </c>
      <c r="C63" s="42" t="s">
        <v>163</v>
      </c>
      <c r="D63" s="104"/>
      <c r="E63" s="56"/>
    </row>
    <row r="64" spans="1:7" ht="65" outlineLevel="1" x14ac:dyDescent="0.35">
      <c r="A64" s="40" t="s">
        <v>51</v>
      </c>
      <c r="B64" s="41" t="s">
        <v>228</v>
      </c>
      <c r="C64" s="42" t="s">
        <v>163</v>
      </c>
      <c r="D64" s="104"/>
      <c r="E64" s="56"/>
    </row>
    <row r="65" spans="1:7" ht="65" outlineLevel="1" x14ac:dyDescent="0.35">
      <c r="A65" s="40" t="s">
        <v>52</v>
      </c>
      <c r="B65" s="41" t="s">
        <v>48</v>
      </c>
      <c r="C65" s="42" t="s">
        <v>163</v>
      </c>
      <c r="D65" s="104"/>
      <c r="E65" s="56"/>
    </row>
    <row r="66" spans="1:7" ht="390" outlineLevel="1" x14ac:dyDescent="0.35">
      <c r="A66" s="109" t="s">
        <v>53</v>
      </c>
      <c r="B66" s="108" t="s">
        <v>264</v>
      </c>
      <c r="C66" s="42" t="s">
        <v>127</v>
      </c>
      <c r="D66" s="104"/>
      <c r="E66" s="56"/>
    </row>
    <row r="67" spans="1:7" ht="52" outlineLevel="1" x14ac:dyDescent="0.35">
      <c r="A67" s="45" t="s">
        <v>54</v>
      </c>
      <c r="B67" s="46" t="s">
        <v>229</v>
      </c>
      <c r="C67" s="47" t="s">
        <v>128</v>
      </c>
      <c r="D67" s="105"/>
      <c r="E67" s="57"/>
    </row>
    <row r="68" spans="1:7" ht="299" outlineLevel="1" x14ac:dyDescent="0.35">
      <c r="A68" s="45" t="s">
        <v>55</v>
      </c>
      <c r="B68" s="46" t="s">
        <v>230</v>
      </c>
      <c r="C68" s="47" t="s">
        <v>128</v>
      </c>
      <c r="D68" s="105"/>
      <c r="E68" s="57"/>
    </row>
    <row r="69" spans="1:7" s="51" customFormat="1" ht="16" customHeight="1" x14ac:dyDescent="0.35">
      <c r="A69" s="35" t="s">
        <v>231</v>
      </c>
      <c r="B69" s="36"/>
      <c r="C69" s="36"/>
      <c r="D69" s="107"/>
      <c r="E69" s="59"/>
      <c r="G69" s="52"/>
    </row>
    <row r="70" spans="1:7" ht="130" outlineLevel="1" x14ac:dyDescent="0.35">
      <c r="A70" s="40" t="s">
        <v>56</v>
      </c>
      <c r="B70" s="41" t="s">
        <v>272</v>
      </c>
      <c r="C70" s="42" t="s">
        <v>126</v>
      </c>
      <c r="D70" s="104"/>
      <c r="E70" s="56"/>
    </row>
    <row r="71" spans="1:7" ht="52" outlineLevel="1" x14ac:dyDescent="0.35">
      <c r="A71" s="45" t="s">
        <v>57</v>
      </c>
      <c r="B71" s="46" t="s">
        <v>232</v>
      </c>
      <c r="C71" s="47" t="s">
        <v>129</v>
      </c>
      <c r="D71" s="105"/>
      <c r="E71" s="57"/>
    </row>
    <row r="72" spans="1:7" ht="39" outlineLevel="1" x14ac:dyDescent="0.35">
      <c r="A72" s="45" t="s">
        <v>58</v>
      </c>
      <c r="B72" s="46" t="s">
        <v>233</v>
      </c>
      <c r="C72" s="47" t="s">
        <v>126</v>
      </c>
      <c r="D72" s="105"/>
      <c r="E72" s="57"/>
    </row>
    <row r="73" spans="1:7" ht="312" outlineLevel="1" x14ac:dyDescent="0.35">
      <c r="A73" s="45" t="s">
        <v>59</v>
      </c>
      <c r="B73" s="46" t="s">
        <v>234</v>
      </c>
      <c r="C73" s="47" t="s">
        <v>130</v>
      </c>
      <c r="D73" s="105"/>
      <c r="E73" s="57"/>
    </row>
    <row r="74" spans="1:7" s="51" customFormat="1" ht="16" customHeight="1" x14ac:dyDescent="0.35">
      <c r="A74" s="35" t="s">
        <v>235</v>
      </c>
      <c r="B74" s="36"/>
      <c r="C74" s="36"/>
      <c r="D74" s="107"/>
      <c r="E74" s="59"/>
      <c r="G74" s="52"/>
    </row>
    <row r="75" spans="1:7" ht="195" outlineLevel="1" x14ac:dyDescent="0.35">
      <c r="A75" s="40" t="s">
        <v>60</v>
      </c>
      <c r="B75" s="41" t="s">
        <v>259</v>
      </c>
      <c r="C75" s="42" t="s">
        <v>123</v>
      </c>
      <c r="D75" s="104"/>
      <c r="E75" s="56"/>
    </row>
    <row r="76" spans="1:7" ht="39" outlineLevel="1" x14ac:dyDescent="0.35">
      <c r="A76" s="40" t="s">
        <v>62</v>
      </c>
      <c r="B76" s="41" t="s">
        <v>236</v>
      </c>
      <c r="C76" s="42" t="s">
        <v>124</v>
      </c>
      <c r="D76" s="104"/>
      <c r="E76" s="56"/>
    </row>
    <row r="77" spans="1:7" ht="39" outlineLevel="1" x14ac:dyDescent="0.35">
      <c r="A77" s="45" t="s">
        <v>63</v>
      </c>
      <c r="B77" s="46" t="s">
        <v>237</v>
      </c>
      <c r="C77" s="47" t="s">
        <v>123</v>
      </c>
      <c r="D77" s="105"/>
      <c r="E77" s="57"/>
    </row>
    <row r="78" spans="1:7" ht="26" outlineLevel="1" x14ac:dyDescent="0.35">
      <c r="A78" s="45" t="s">
        <v>64</v>
      </c>
      <c r="B78" s="46" t="s">
        <v>61</v>
      </c>
      <c r="C78" s="47" t="s">
        <v>123</v>
      </c>
      <c r="D78" s="105"/>
      <c r="E78" s="57"/>
    </row>
    <row r="79" spans="1:7" ht="130" outlineLevel="1" x14ac:dyDescent="0.35">
      <c r="A79" s="40" t="s">
        <v>65</v>
      </c>
      <c r="B79" s="41" t="s">
        <v>238</v>
      </c>
      <c r="C79" s="42" t="s">
        <v>123</v>
      </c>
      <c r="D79" s="104"/>
      <c r="E79" s="56"/>
    </row>
    <row r="80" spans="1:7" ht="195" outlineLevel="1" x14ac:dyDescent="0.35">
      <c r="A80" s="45" t="s">
        <v>66</v>
      </c>
      <c r="B80" s="46" t="s">
        <v>239</v>
      </c>
      <c r="C80" s="47" t="s">
        <v>123</v>
      </c>
      <c r="D80" s="105"/>
      <c r="E80" s="57"/>
    </row>
    <row r="81" spans="1:7" ht="117" outlineLevel="1" x14ac:dyDescent="0.35">
      <c r="A81" s="40" t="s">
        <v>67</v>
      </c>
      <c r="B81" s="41" t="s">
        <v>260</v>
      </c>
      <c r="C81" s="42" t="s">
        <v>123</v>
      </c>
      <c r="D81" s="104"/>
      <c r="E81" s="56"/>
    </row>
    <row r="82" spans="1:7" ht="91" outlineLevel="1" x14ac:dyDescent="0.35">
      <c r="A82" s="40" t="s">
        <v>68</v>
      </c>
      <c r="B82" s="41" t="s">
        <v>276</v>
      </c>
      <c r="C82" s="42" t="s">
        <v>123</v>
      </c>
      <c r="D82" s="104"/>
      <c r="E82" s="56"/>
    </row>
    <row r="83" spans="1:7" ht="26" outlineLevel="1" x14ac:dyDescent="0.35">
      <c r="A83" s="45" t="s">
        <v>69</v>
      </c>
      <c r="B83" s="46" t="s">
        <v>240</v>
      </c>
      <c r="C83" s="47" t="s">
        <v>123</v>
      </c>
      <c r="D83" s="105"/>
      <c r="E83" s="57"/>
    </row>
    <row r="84" spans="1:7" ht="117" outlineLevel="1" x14ac:dyDescent="0.35">
      <c r="A84" s="40" t="s">
        <v>70</v>
      </c>
      <c r="B84" s="41" t="s">
        <v>261</v>
      </c>
      <c r="C84" s="42" t="s">
        <v>123</v>
      </c>
      <c r="D84" s="104"/>
      <c r="E84" s="56"/>
    </row>
    <row r="85" spans="1:7" ht="39" outlineLevel="1" x14ac:dyDescent="0.35">
      <c r="A85" s="109" t="s">
        <v>110</v>
      </c>
      <c r="B85" s="41" t="s">
        <v>265</v>
      </c>
      <c r="C85" s="42" t="s">
        <v>125</v>
      </c>
      <c r="D85" s="104"/>
      <c r="E85" s="56"/>
    </row>
    <row r="86" spans="1:7" s="51" customFormat="1" ht="16" customHeight="1" x14ac:dyDescent="0.35">
      <c r="A86" s="35" t="s">
        <v>241</v>
      </c>
      <c r="B86" s="36"/>
      <c r="C86" s="36"/>
      <c r="D86" s="107"/>
      <c r="E86" s="59"/>
      <c r="G86" s="52"/>
    </row>
    <row r="87" spans="1:7" ht="234" outlineLevel="1" x14ac:dyDescent="0.35">
      <c r="A87" s="40" t="s">
        <v>71</v>
      </c>
      <c r="B87" s="41" t="s">
        <v>277</v>
      </c>
      <c r="C87" s="42" t="s">
        <v>160</v>
      </c>
      <c r="D87" s="104"/>
      <c r="E87" s="56"/>
    </row>
    <row r="88" spans="1:7" ht="39" outlineLevel="1" x14ac:dyDescent="0.35">
      <c r="A88" s="40" t="s">
        <v>74</v>
      </c>
      <c r="B88" s="41" t="s">
        <v>72</v>
      </c>
      <c r="C88" s="42" t="s">
        <v>160</v>
      </c>
      <c r="D88" s="104"/>
      <c r="E88" s="56"/>
    </row>
    <row r="89" spans="1:7" ht="39" outlineLevel="1" x14ac:dyDescent="0.35">
      <c r="A89" s="45" t="s">
        <v>75</v>
      </c>
      <c r="B89" s="46" t="s">
        <v>73</v>
      </c>
      <c r="C89" s="47" t="s">
        <v>161</v>
      </c>
      <c r="D89" s="105"/>
      <c r="E89" s="57"/>
    </row>
    <row r="90" spans="1:7" ht="39" outlineLevel="1" x14ac:dyDescent="0.35">
      <c r="A90" s="45" t="s">
        <v>76</v>
      </c>
      <c r="B90" s="46" t="s">
        <v>242</v>
      </c>
      <c r="C90" s="47" t="s">
        <v>161</v>
      </c>
      <c r="D90" s="105"/>
      <c r="E90" s="57"/>
    </row>
  </sheetData>
  <sheetProtection algorithmName="SHA-512" hashValue="nz63EOoPSOCX1l28RJFse6OkQmzdMwB03HqV8g8n6EuE5Q7E6qIMEjOqgUpIDHIj6exu5Eu20FegBUkNgRC9qQ==" saltValue="7xf/YbUixd7wxHuKNaY9ow==" spinCount="100000" sheet="1" formatRows="0" autoFilter="0"/>
  <autoFilter ref="A3:E90" xr:uid="{A606B016-6A7B-43C9-9974-85DEB1E838DF}"/>
  <dataValidations count="6">
    <dataValidation type="list" allowBlank="1" showInputMessage="1" showErrorMessage="1" sqref="D70 D81:D82 D5:D6 D11 D14 D17:D22 D25 D27:D29 D31:D34 D40:D42 D44:D52 D54:D58 D61:D66 D84:D85 D36 D75:D76 D79 D87:D88" xr:uid="{E48BC74B-2567-4986-898D-5EA52D2ED114}">
      <formula1>"Yes,No"</formula1>
    </dataValidation>
    <dataValidation type="list" allowBlank="1" showInputMessage="1" showErrorMessage="1" sqref="D83 D12:D13 D15:D16 D23 D67:D68 D26 D35 D37:D39 D89:D90 D53 D59 D71:D73 D7:D9 D77:D78 D80" xr:uid="{59258691-90EB-4DF8-94B0-EC61A766404A}">
      <formula1>"Yes,No,Not applicable"</formula1>
    </dataValidation>
    <dataValidation allowBlank="1" showInputMessage="1" showErrorMessage="1" promptTitle="For Organisation Input" prompt="“Yes”: If this is implemented in your organisation_x000a_“No”: If this is not implemented in your organisation_x000a_“Not applicable”: If the measure described is not applicable" sqref="D3" xr:uid="{54F7CA09-B995-4DA7-9A01-44F14E44410D}"/>
    <dataValidation allowBlank="1" showInputMessage="1" showErrorMessage="1" promptTitle="For Organisation Input" prompt="For recommendations that are “Not Applicable”, fill in remarks to explain why this is not applicable" sqref="E3" xr:uid="{6D27143E-EB9B-408E-B010-4F415FDCA8D8}"/>
    <dataValidation allowBlank="1" showInputMessage="1" showErrorMessage="1" promptTitle="For Information" prompt="Supporting documents to be submitted to your certification body subsequently" sqref="C3" xr:uid="{A38A943A-7588-459B-B171-796D75761BC5}"/>
    <dataValidation allowBlank="1" showInputMessage="1" showErrorMessage="1" promptTitle="For Information" prompt="Requirements are denoted by the use of the word “shall” (rows in white)_x000a_Recommendations are denoted by the use of the word “should” (rows in grey)" sqref="B3" xr:uid="{19D14D5A-44C9-4FE6-930D-39B1AA56D9A7}"/>
  </dataValidations>
  <printOptions horizontalCentered="1"/>
  <pageMargins left="0.23622047244094491" right="0.23622047244094491" top="0.74803149606299213" bottom="0.74803149606299213" header="0.31496062992125984" footer="0.31496062992125984"/>
  <pageSetup paperSize="9" orientation="landscape" r:id="rId1"/>
  <headerFooter>
    <oddHeader>&amp;L&amp;10 Cyber Essentials mark — Self-assessment questionnaire</oddHeader>
    <oddFooter>&amp;L&amp;10Date: &amp;D&amp;C&amp;10CONFIDENTIAL&amp;R&amp;10Page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1FB38-7A3F-4892-8342-F5B4237B0EFF}">
  <sheetPr codeName="Sheet3">
    <outlinePr summaryBelow="0"/>
  </sheetPr>
  <dimension ref="A1:AO33"/>
  <sheetViews>
    <sheetView showGridLines="0" zoomScaleNormal="100" workbookViewId="0"/>
  </sheetViews>
  <sheetFormatPr defaultColWidth="0" defaultRowHeight="14.5" customHeight="1" zeroHeight="1" x14ac:dyDescent="0.35"/>
  <cols>
    <col min="1" max="1" width="4.1796875" style="99" customWidth="1"/>
    <col min="2" max="4" width="3.54296875" style="99" customWidth="1"/>
    <col min="5" max="5" width="3.54296875" style="103" customWidth="1"/>
    <col min="6" max="15" width="3.54296875" style="99" customWidth="1"/>
    <col min="16" max="38" width="3.54296875" style="100" customWidth="1"/>
    <col min="39" max="39" width="4.1796875" style="100" customWidth="1"/>
    <col min="40" max="41" width="0" style="100" hidden="1" customWidth="1"/>
    <col min="42" max="16384" width="8.7265625" style="100" hidden="1"/>
  </cols>
  <sheetData>
    <row r="1" spans="1:38" s="62" customFormat="1" ht="15.5" x14ac:dyDescent="0.35">
      <c r="A1" s="61" t="s">
        <v>245</v>
      </c>
      <c r="B1" s="61"/>
      <c r="C1" s="61"/>
      <c r="D1" s="61"/>
      <c r="E1" s="61"/>
      <c r="F1" s="61"/>
    </row>
    <row r="2" spans="1:38" s="64" customFormat="1" ht="13" x14ac:dyDescent="0.35">
      <c r="A2" s="63"/>
      <c r="B2" s="63"/>
      <c r="C2" s="63"/>
      <c r="D2" s="63"/>
      <c r="E2" s="63"/>
      <c r="F2" s="63"/>
    </row>
    <row r="3" spans="1:38" s="64" customFormat="1" ht="13" x14ac:dyDescent="0.35">
      <c r="A3" s="65" t="s">
        <v>177</v>
      </c>
      <c r="C3" s="63"/>
      <c r="E3" s="63"/>
      <c r="F3" s="63"/>
    </row>
    <row r="4" spans="1:38" s="67" customFormat="1" ht="13" x14ac:dyDescent="0.35">
      <c r="A4" s="66"/>
      <c r="C4" s="68"/>
      <c r="D4" s="69"/>
      <c r="E4" s="69"/>
      <c r="L4" s="65"/>
    </row>
    <row r="5" spans="1:38" s="73" customFormat="1" ht="14.5" customHeight="1" x14ac:dyDescent="0.35">
      <c r="A5" s="70"/>
      <c r="B5" s="71"/>
      <c r="C5" s="71"/>
      <c r="D5" s="71"/>
      <c r="E5" s="72"/>
      <c r="F5" s="71"/>
      <c r="G5" s="71"/>
      <c r="H5" s="71"/>
      <c r="I5" s="71"/>
      <c r="J5" s="71"/>
      <c r="K5" s="71"/>
      <c r="M5" s="135" t="s">
        <v>108</v>
      </c>
      <c r="N5" s="136"/>
      <c r="O5" s="136"/>
      <c r="P5" s="136"/>
      <c r="Q5" s="136"/>
      <c r="R5" s="136"/>
      <c r="S5" s="136"/>
      <c r="T5" s="136"/>
      <c r="U5" s="136"/>
      <c r="V5" s="136"/>
      <c r="W5" s="136"/>
      <c r="X5" s="136"/>
      <c r="Y5" s="136"/>
      <c r="Z5" s="136"/>
      <c r="AA5" s="136"/>
      <c r="AB5" s="136"/>
      <c r="AC5" s="136"/>
      <c r="AD5" s="136"/>
      <c r="AE5" s="136"/>
      <c r="AF5" s="136"/>
      <c r="AG5" s="136"/>
      <c r="AH5" s="136"/>
    </row>
    <row r="6" spans="1:38" s="73" customFormat="1" ht="14.5" customHeight="1" x14ac:dyDescent="0.35">
      <c r="A6" s="70"/>
      <c r="B6" s="74"/>
      <c r="C6" s="74"/>
      <c r="D6" s="74"/>
      <c r="E6" s="74"/>
      <c r="F6" s="75"/>
      <c r="G6" s="74"/>
      <c r="H6" s="74"/>
      <c r="I6" s="74"/>
      <c r="J6" s="74"/>
      <c r="K6" s="74"/>
      <c r="L6" s="76"/>
      <c r="M6" s="144" t="s">
        <v>173</v>
      </c>
      <c r="N6" s="146"/>
      <c r="O6" s="144" t="s">
        <v>178</v>
      </c>
      <c r="P6" s="145"/>
      <c r="Q6" s="146"/>
      <c r="R6" s="144" t="s">
        <v>179</v>
      </c>
      <c r="S6" s="145"/>
      <c r="T6" s="145"/>
      <c r="U6" s="146"/>
      <c r="V6" s="144" t="s">
        <v>174</v>
      </c>
      <c r="W6" s="146"/>
      <c r="X6" s="144" t="s">
        <v>175</v>
      </c>
      <c r="Y6" s="146"/>
      <c r="Z6" s="144"/>
      <c r="AA6" s="145"/>
      <c r="AB6" s="146"/>
      <c r="AC6" s="144"/>
      <c r="AD6" s="145"/>
      <c r="AE6" s="146"/>
      <c r="AF6" s="144"/>
      <c r="AG6" s="145"/>
      <c r="AH6" s="146"/>
      <c r="AI6" s="144" t="s">
        <v>176</v>
      </c>
      <c r="AJ6" s="145"/>
      <c r="AK6" s="145"/>
      <c r="AL6" s="145"/>
    </row>
    <row r="7" spans="1:38" s="81" customFormat="1" ht="14.5" customHeight="1" x14ac:dyDescent="0.35">
      <c r="A7" s="77"/>
      <c r="B7" s="78" t="s">
        <v>102</v>
      </c>
      <c r="C7" s="79"/>
      <c r="D7" s="79"/>
      <c r="E7" s="79"/>
      <c r="F7" s="80"/>
      <c r="G7" s="79"/>
      <c r="H7" s="79"/>
      <c r="I7" s="79"/>
      <c r="J7" s="79"/>
      <c r="K7" s="79"/>
      <c r="M7" s="167">
        <f>COUNTIFS('Self-Assessment'!$A$5:$A$90,LEFT($B7,FIND(" ",$B7,1)-1)&amp;"*",'Self-Assessment'!$B$5:$B$90,"*shall*")</f>
        <v>2</v>
      </c>
      <c r="N7" s="168"/>
      <c r="O7" s="138">
        <f>COUNTIFS('Self-Assessment'!$A$5:$A$90,LEFT($B7,FIND(" ",$B7,1)-1)&amp;"*",'Self-Assessment'!$B$5:$B$90,"*shall*",'Self-Assessment'!$D$5:$D$90,"Yes")</f>
        <v>0</v>
      </c>
      <c r="P7" s="139"/>
      <c r="Q7" s="140"/>
      <c r="R7" s="138">
        <f>COUNTIFS('Self-Assessment'!$A$5:$A$90,LEFT($B7,FIND(" ",$B7,1)-1)&amp;"*",'Self-Assessment'!$B$5:$B$90,"*shall*",'Self-Assessment'!$D$5:$D$90,"No")</f>
        <v>0</v>
      </c>
      <c r="S7" s="139"/>
      <c r="T7" s="139"/>
      <c r="U7" s="140"/>
      <c r="V7" s="147">
        <f t="shared" ref="V7:V16" si="0">R7/$M7</f>
        <v>0</v>
      </c>
      <c r="W7" s="148"/>
      <c r="X7" s="147">
        <f t="shared" ref="X7:X16" si="1">O7/$M7</f>
        <v>0</v>
      </c>
      <c r="Y7" s="148"/>
      <c r="Z7" s="138"/>
      <c r="AA7" s="139"/>
      <c r="AB7" s="140"/>
      <c r="AC7" s="138"/>
      <c r="AD7" s="139"/>
      <c r="AE7" s="140"/>
      <c r="AF7" s="138"/>
      <c r="AG7" s="139"/>
      <c r="AH7" s="140"/>
      <c r="AI7" s="182" t="str">
        <f t="shared" ref="AI7:AI15" si="2">IF(R7&gt;0,"Fail",IF(O7+I7=M7,"Pass","Incomplete"))</f>
        <v>Incomplete</v>
      </c>
      <c r="AJ7" s="183"/>
      <c r="AK7" s="183"/>
      <c r="AL7" s="183"/>
    </row>
    <row r="8" spans="1:38" s="87" customFormat="1" ht="14.5" customHeight="1" x14ac:dyDescent="0.35">
      <c r="A8" s="82"/>
      <c r="B8" s="83" t="s">
        <v>103</v>
      </c>
      <c r="C8" s="84"/>
      <c r="D8" s="84"/>
      <c r="E8" s="85"/>
      <c r="F8" s="84"/>
      <c r="G8" s="84"/>
      <c r="H8" s="84"/>
      <c r="I8" s="84"/>
      <c r="J8" s="84"/>
      <c r="K8" s="84"/>
      <c r="L8" s="86"/>
      <c r="M8" s="169">
        <f>COUNTIFS('Self-Assessment'!$A$5:$A$90,LEFT($B8,FIND(" ",$B8,1)-1)&amp;"*",'Self-Assessment'!$B$5:$B$90,"*shall*")</f>
        <v>8</v>
      </c>
      <c r="N8" s="170"/>
      <c r="O8" s="141">
        <f>COUNTIFS('Self-Assessment'!$A$5:$A$90,LEFT($B8,FIND(" ",$B8,1)-1)&amp;"*",'Self-Assessment'!$B$5:$B$90,"*shall*",'Self-Assessment'!$D$5:$D$90,"Yes")</f>
        <v>0</v>
      </c>
      <c r="P8" s="142"/>
      <c r="Q8" s="143"/>
      <c r="R8" s="141">
        <f>COUNTIFS('Self-Assessment'!$A$5:$A$90,LEFT($B8,FIND(" ",$B8,1)-1)&amp;"*",'Self-Assessment'!$B$5:$B$90,"*shall*",'Self-Assessment'!$D$5:$D$90,"No")</f>
        <v>0</v>
      </c>
      <c r="S8" s="142"/>
      <c r="T8" s="142"/>
      <c r="U8" s="143"/>
      <c r="V8" s="149">
        <f t="shared" si="0"/>
        <v>0</v>
      </c>
      <c r="W8" s="150"/>
      <c r="X8" s="149">
        <f t="shared" si="1"/>
        <v>0</v>
      </c>
      <c r="Y8" s="150"/>
      <c r="Z8" s="141"/>
      <c r="AA8" s="142"/>
      <c r="AB8" s="143"/>
      <c r="AC8" s="141"/>
      <c r="AD8" s="142"/>
      <c r="AE8" s="143"/>
      <c r="AF8" s="141"/>
      <c r="AG8" s="142"/>
      <c r="AH8" s="143"/>
      <c r="AI8" s="184" t="str">
        <f t="shared" si="2"/>
        <v>Incomplete</v>
      </c>
      <c r="AJ8" s="185"/>
      <c r="AK8" s="185"/>
      <c r="AL8" s="185"/>
    </row>
    <row r="9" spans="1:38" s="87" customFormat="1" ht="14.5" customHeight="1" x14ac:dyDescent="0.35">
      <c r="A9" s="82"/>
      <c r="B9" s="78" t="s">
        <v>104</v>
      </c>
      <c r="C9" s="88"/>
      <c r="D9" s="88"/>
      <c r="E9" s="89"/>
      <c r="F9" s="88"/>
      <c r="G9" s="88"/>
      <c r="H9" s="88"/>
      <c r="I9" s="88"/>
      <c r="J9" s="88"/>
      <c r="K9" s="88"/>
      <c r="M9" s="167">
        <f>COUNTIFS('Self-Assessment'!$A$5:$A$90,LEFT($B9,FIND(" ",$B9,1)-1)&amp;"*",'Self-Assessment'!$B$5:$B$90,"*shall*")</f>
        <v>4</v>
      </c>
      <c r="N9" s="168"/>
      <c r="O9" s="138">
        <f>COUNTIFS('Self-Assessment'!$A$5:$A$90,LEFT($B9,FIND(" ",$B9,1)-1)&amp;"*",'Self-Assessment'!$B$5:$B$90,"*shall*",'Self-Assessment'!$D$5:$D$90,"Yes")</f>
        <v>0</v>
      </c>
      <c r="P9" s="139"/>
      <c r="Q9" s="140"/>
      <c r="R9" s="138">
        <f>COUNTIFS('Self-Assessment'!$A$5:$A$90,LEFT($B9,FIND(" ",$B9,1)-1)&amp;"*",'Self-Assessment'!$B$5:$B$90,"*shall*",'Self-Assessment'!$D$5:$D$90,"No")</f>
        <v>0</v>
      </c>
      <c r="S9" s="139"/>
      <c r="T9" s="139"/>
      <c r="U9" s="140"/>
      <c r="V9" s="147">
        <f t="shared" si="0"/>
        <v>0</v>
      </c>
      <c r="W9" s="148"/>
      <c r="X9" s="147">
        <f t="shared" si="1"/>
        <v>0</v>
      </c>
      <c r="Y9" s="148"/>
      <c r="Z9" s="138"/>
      <c r="AA9" s="139"/>
      <c r="AB9" s="140"/>
      <c r="AC9" s="138"/>
      <c r="AD9" s="139"/>
      <c r="AE9" s="140"/>
      <c r="AF9" s="138"/>
      <c r="AG9" s="139"/>
      <c r="AH9" s="140"/>
      <c r="AI9" s="182" t="str">
        <f t="shared" si="2"/>
        <v>Incomplete</v>
      </c>
      <c r="AJ9" s="183"/>
      <c r="AK9" s="183"/>
      <c r="AL9" s="183"/>
    </row>
    <row r="10" spans="1:38" s="87" customFormat="1" ht="14.5" customHeight="1" x14ac:dyDescent="0.35">
      <c r="A10" s="82"/>
      <c r="B10" s="83" t="s">
        <v>182</v>
      </c>
      <c r="C10" s="84"/>
      <c r="D10" s="84"/>
      <c r="E10" s="85"/>
      <c r="F10" s="84"/>
      <c r="G10" s="84"/>
      <c r="H10" s="84"/>
      <c r="I10" s="84"/>
      <c r="J10" s="84"/>
      <c r="K10" s="84"/>
      <c r="L10" s="86"/>
      <c r="M10" s="169">
        <f>COUNTIFS('Self-Assessment'!$A$5:$A$90,LEFT($B10,FIND(" ",$B10,1)-1)&amp;"*",'Self-Assessment'!$B$5:$B$90,"*shall*")</f>
        <v>8</v>
      </c>
      <c r="N10" s="170"/>
      <c r="O10" s="141">
        <f>COUNTIFS('Self-Assessment'!$A$5:$A$90,LEFT($B10,FIND(" ",$B10,1)-1)&amp;"*",'Self-Assessment'!$B$5:$B$90,"*shall*",'Self-Assessment'!$D$5:$D$90,"Yes")</f>
        <v>0</v>
      </c>
      <c r="P10" s="142"/>
      <c r="Q10" s="143"/>
      <c r="R10" s="141">
        <f>COUNTIFS('Self-Assessment'!$A$5:$A$90,LEFT($B10,FIND(" ",$B10,1)-1)&amp;"*",'Self-Assessment'!$B$5:$B$90,"*shall*",'Self-Assessment'!$D$5:$D$90,"No")</f>
        <v>0</v>
      </c>
      <c r="S10" s="142"/>
      <c r="T10" s="142"/>
      <c r="U10" s="143"/>
      <c r="V10" s="149">
        <f t="shared" si="0"/>
        <v>0</v>
      </c>
      <c r="W10" s="150"/>
      <c r="X10" s="149">
        <f t="shared" si="1"/>
        <v>0</v>
      </c>
      <c r="Y10" s="150"/>
      <c r="Z10" s="141"/>
      <c r="AA10" s="142"/>
      <c r="AB10" s="143"/>
      <c r="AC10" s="141"/>
      <c r="AD10" s="142"/>
      <c r="AE10" s="143"/>
      <c r="AF10" s="141"/>
      <c r="AG10" s="142"/>
      <c r="AH10" s="143"/>
      <c r="AI10" s="184" t="str">
        <f t="shared" si="2"/>
        <v>Incomplete</v>
      </c>
      <c r="AJ10" s="185"/>
      <c r="AK10" s="185"/>
      <c r="AL10" s="185"/>
    </row>
    <row r="11" spans="1:38" s="87" customFormat="1" ht="14.5" customHeight="1" x14ac:dyDescent="0.35">
      <c r="A11" s="82"/>
      <c r="B11" s="111" t="s">
        <v>183</v>
      </c>
      <c r="C11" s="88"/>
      <c r="D11" s="88"/>
      <c r="E11" s="89"/>
      <c r="F11" s="88"/>
      <c r="G11" s="88"/>
      <c r="H11" s="88"/>
      <c r="I11" s="88"/>
      <c r="J11" s="88"/>
      <c r="K11" s="88"/>
      <c r="M11" s="167">
        <f>COUNTIFS('Self-Assessment'!$A$5:$A$90,LEFT($B11,FIND(" ",$B11,1)-1)&amp;"*",'Self-Assessment'!$B$5:$B$90,"*shall*")</f>
        <v>14</v>
      </c>
      <c r="N11" s="168"/>
      <c r="O11" s="138">
        <f>COUNTIFS('Self-Assessment'!$A$5:$A$90,LEFT($B11,FIND(" ",$B11,1)-1)&amp;"*",'Self-Assessment'!$B$5:$B$90,"*shall*",'Self-Assessment'!$D$5:$D$90,"Yes")</f>
        <v>0</v>
      </c>
      <c r="P11" s="139"/>
      <c r="Q11" s="140"/>
      <c r="R11" s="138">
        <f>COUNTIFS('Self-Assessment'!$A$5:$A$90,LEFT($B11,FIND(" ",$B11,1)-1)&amp;"*",'Self-Assessment'!$B$5:$B$90,"*shall*",'Self-Assessment'!$D$5:$D$90,"No")</f>
        <v>0</v>
      </c>
      <c r="S11" s="139"/>
      <c r="T11" s="139"/>
      <c r="U11" s="140"/>
      <c r="V11" s="147">
        <f t="shared" si="0"/>
        <v>0</v>
      </c>
      <c r="W11" s="148"/>
      <c r="X11" s="147">
        <f t="shared" si="1"/>
        <v>0</v>
      </c>
      <c r="Y11" s="148"/>
      <c r="Z11" s="138"/>
      <c r="AA11" s="139"/>
      <c r="AB11" s="140"/>
      <c r="AC11" s="138"/>
      <c r="AD11" s="139"/>
      <c r="AE11" s="140"/>
      <c r="AF11" s="138"/>
      <c r="AG11" s="139"/>
      <c r="AH11" s="140"/>
      <c r="AI11" s="182" t="str">
        <f t="shared" si="2"/>
        <v>Incomplete</v>
      </c>
      <c r="AJ11" s="183"/>
      <c r="AK11" s="183"/>
      <c r="AL11" s="183"/>
    </row>
    <row r="12" spans="1:38" s="87" customFormat="1" ht="14.5" customHeight="1" x14ac:dyDescent="0.35">
      <c r="A12" s="82"/>
      <c r="B12" s="110" t="s">
        <v>184</v>
      </c>
      <c r="C12" s="84"/>
      <c r="D12" s="84"/>
      <c r="E12" s="85"/>
      <c r="F12" s="84"/>
      <c r="G12" s="84"/>
      <c r="H12" s="84"/>
      <c r="I12" s="84"/>
      <c r="J12" s="84"/>
      <c r="K12" s="84"/>
      <c r="L12" s="86"/>
      <c r="M12" s="169">
        <f>COUNTIFS('Self-Assessment'!$A$5:$A$90,LEFT($B12,FIND(" ",$B12,1)-1)&amp;"*",'Self-Assessment'!$B$5:$B$90,"*shall*")</f>
        <v>6</v>
      </c>
      <c r="N12" s="170"/>
      <c r="O12" s="141">
        <f>COUNTIFS('Self-Assessment'!$A$5:$A$90,LEFT($B12,FIND(" ",$B12,1)-1)&amp;"*",'Self-Assessment'!$B$5:$B$90,"*shall*",'Self-Assessment'!$D$5:$D$90,"Yes")</f>
        <v>0</v>
      </c>
      <c r="P12" s="142"/>
      <c r="Q12" s="143"/>
      <c r="R12" s="141">
        <f>COUNTIFS('Self-Assessment'!$A$5:$A$90,LEFT($B12,FIND(" ",$B12,1)-1)&amp;"*",'Self-Assessment'!$B$5:$B$90,"*shall*",'Self-Assessment'!$D$5:$D$90,"No")</f>
        <v>0</v>
      </c>
      <c r="S12" s="142"/>
      <c r="T12" s="142"/>
      <c r="U12" s="143"/>
      <c r="V12" s="149">
        <f t="shared" si="0"/>
        <v>0</v>
      </c>
      <c r="W12" s="150"/>
      <c r="X12" s="149">
        <f t="shared" si="1"/>
        <v>0</v>
      </c>
      <c r="Y12" s="150"/>
      <c r="Z12" s="141"/>
      <c r="AA12" s="142"/>
      <c r="AB12" s="143"/>
      <c r="AC12" s="141"/>
      <c r="AD12" s="142"/>
      <c r="AE12" s="143"/>
      <c r="AF12" s="141"/>
      <c r="AG12" s="142"/>
      <c r="AH12" s="143"/>
      <c r="AI12" s="184" t="str">
        <f t="shared" si="2"/>
        <v>Incomplete</v>
      </c>
      <c r="AJ12" s="185"/>
      <c r="AK12" s="185"/>
      <c r="AL12" s="185"/>
    </row>
    <row r="13" spans="1:38" s="87" customFormat="1" ht="14.5" customHeight="1" x14ac:dyDescent="0.35">
      <c r="A13" s="82"/>
      <c r="B13" s="78" t="s">
        <v>105</v>
      </c>
      <c r="C13" s="88"/>
      <c r="D13" s="88"/>
      <c r="E13" s="89"/>
      <c r="F13" s="88"/>
      <c r="G13" s="88"/>
      <c r="H13" s="88"/>
      <c r="I13" s="88"/>
      <c r="J13" s="88"/>
      <c r="K13" s="88"/>
      <c r="M13" s="167">
        <f>COUNTIFS('Self-Assessment'!$A$5:$A$90,LEFT($B13,FIND(" ",$B13,1)-1)&amp;"*",'Self-Assessment'!$B$5:$B$90,"*shall*")</f>
        <v>1</v>
      </c>
      <c r="N13" s="168"/>
      <c r="O13" s="138">
        <f>COUNTIFS('Self-Assessment'!$A$5:$A$90,LEFT($B13,FIND(" ",$B13,1)-1)&amp;"*",'Self-Assessment'!$B$5:$B$90,"*shall*",'Self-Assessment'!$D$5:$D$90,"Yes")</f>
        <v>0</v>
      </c>
      <c r="P13" s="139"/>
      <c r="Q13" s="140"/>
      <c r="R13" s="138">
        <f>COUNTIFS('Self-Assessment'!$A$5:$A$90,LEFT($B13,FIND(" ",$B13,1)-1)&amp;"*",'Self-Assessment'!$B$5:$B$90,"*shall*",'Self-Assessment'!$D$5:$D$90,"No")</f>
        <v>0</v>
      </c>
      <c r="S13" s="139"/>
      <c r="T13" s="139"/>
      <c r="U13" s="140"/>
      <c r="V13" s="147">
        <f t="shared" si="0"/>
        <v>0</v>
      </c>
      <c r="W13" s="148"/>
      <c r="X13" s="147">
        <f t="shared" si="1"/>
        <v>0</v>
      </c>
      <c r="Y13" s="148"/>
      <c r="Z13" s="138"/>
      <c r="AA13" s="139"/>
      <c r="AB13" s="140"/>
      <c r="AC13" s="138"/>
      <c r="AD13" s="139"/>
      <c r="AE13" s="140"/>
      <c r="AF13" s="138"/>
      <c r="AG13" s="139"/>
      <c r="AH13" s="140"/>
      <c r="AI13" s="182" t="str">
        <f t="shared" si="2"/>
        <v>Incomplete</v>
      </c>
      <c r="AJ13" s="183"/>
      <c r="AK13" s="183"/>
      <c r="AL13" s="183"/>
    </row>
    <row r="14" spans="1:38" s="87" customFormat="1" ht="14.5" customHeight="1" x14ac:dyDescent="0.35">
      <c r="A14" s="90"/>
      <c r="B14" s="110" t="s">
        <v>181</v>
      </c>
      <c r="C14" s="84"/>
      <c r="D14" s="84"/>
      <c r="E14" s="85"/>
      <c r="F14" s="84"/>
      <c r="G14" s="84"/>
      <c r="H14" s="84"/>
      <c r="I14" s="84"/>
      <c r="J14" s="84"/>
      <c r="K14" s="84"/>
      <c r="L14" s="86"/>
      <c r="M14" s="169">
        <f>COUNTIFS('Self-Assessment'!$A$5:$A$90,LEFT($B14,FIND(" ",$B14,1)-1)&amp;"*",'Self-Assessment'!$B$5:$B$90,"*shall*")</f>
        <v>7</v>
      </c>
      <c r="N14" s="170"/>
      <c r="O14" s="141">
        <f>COUNTIFS('Self-Assessment'!$A$5:$A$90,LEFT($B14,FIND(" ",$B14,1)-1)&amp;"*",'Self-Assessment'!$B$5:$B$90,"*shall*",'Self-Assessment'!$D$5:$D$90,"Yes")</f>
        <v>0</v>
      </c>
      <c r="P14" s="142"/>
      <c r="Q14" s="143"/>
      <c r="R14" s="141">
        <f>COUNTIFS('Self-Assessment'!$A$5:$A$90,LEFT($B14,FIND(" ",$B14,1)-1)&amp;"*",'Self-Assessment'!$B$5:$B$90,"*shall*",'Self-Assessment'!$D$5:$D$90,"No")</f>
        <v>0</v>
      </c>
      <c r="S14" s="142"/>
      <c r="T14" s="142"/>
      <c r="U14" s="143"/>
      <c r="V14" s="149">
        <f t="shared" si="0"/>
        <v>0</v>
      </c>
      <c r="W14" s="150"/>
      <c r="X14" s="149">
        <f t="shared" si="1"/>
        <v>0</v>
      </c>
      <c r="Y14" s="150"/>
      <c r="Z14" s="141"/>
      <c r="AA14" s="142"/>
      <c r="AB14" s="143"/>
      <c r="AC14" s="141"/>
      <c r="AD14" s="142"/>
      <c r="AE14" s="143"/>
      <c r="AF14" s="141"/>
      <c r="AG14" s="142"/>
      <c r="AH14" s="143"/>
      <c r="AI14" s="184" t="str">
        <f t="shared" si="2"/>
        <v>Incomplete</v>
      </c>
      <c r="AJ14" s="185"/>
      <c r="AK14" s="185"/>
      <c r="AL14" s="185"/>
    </row>
    <row r="15" spans="1:38" s="87" customFormat="1" ht="14.5" customHeight="1" x14ac:dyDescent="0.35">
      <c r="A15" s="90"/>
      <c r="B15" s="78" t="s">
        <v>106</v>
      </c>
      <c r="C15" s="88"/>
      <c r="D15" s="88"/>
      <c r="E15" s="89"/>
      <c r="F15" s="88"/>
      <c r="G15" s="88"/>
      <c r="H15" s="88"/>
      <c r="I15" s="88"/>
      <c r="J15" s="88"/>
      <c r="K15" s="88"/>
      <c r="M15" s="167">
        <f>COUNTIFS('Self-Assessment'!$A$5:$A$90,LEFT($B15,FIND(" ",$B15,1)-1)&amp;"*",'Self-Assessment'!$B$5:$B$90,"*shall*")</f>
        <v>2</v>
      </c>
      <c r="N15" s="168"/>
      <c r="O15" s="138">
        <f>COUNTIFS('Self-Assessment'!$A$5:$A$90,LEFT($B15,FIND(" ",$B15,1)-1)&amp;"*",'Self-Assessment'!$B$5:$B$90,"*shall*",'Self-Assessment'!$D$5:$D$90,"Yes")</f>
        <v>0</v>
      </c>
      <c r="P15" s="139"/>
      <c r="Q15" s="140"/>
      <c r="R15" s="138">
        <f>COUNTIFS('Self-Assessment'!$A$5:$A$90,LEFT($B15,FIND(" ",$B15,1)-1)&amp;"*",'Self-Assessment'!$B$5:$B$90,"*shall*",'Self-Assessment'!$D$5:$D$90,"No")</f>
        <v>0</v>
      </c>
      <c r="S15" s="139"/>
      <c r="T15" s="139"/>
      <c r="U15" s="140"/>
      <c r="V15" s="147">
        <f t="shared" si="0"/>
        <v>0</v>
      </c>
      <c r="W15" s="148"/>
      <c r="X15" s="147">
        <f t="shared" si="1"/>
        <v>0</v>
      </c>
      <c r="Y15" s="148"/>
      <c r="Z15" s="138"/>
      <c r="AA15" s="139"/>
      <c r="AB15" s="140"/>
      <c r="AC15" s="138"/>
      <c r="AD15" s="139"/>
      <c r="AE15" s="140"/>
      <c r="AF15" s="138"/>
      <c r="AG15" s="139"/>
      <c r="AH15" s="140"/>
      <c r="AI15" s="182" t="str">
        <f t="shared" si="2"/>
        <v>Incomplete</v>
      </c>
      <c r="AJ15" s="183"/>
      <c r="AK15" s="183"/>
      <c r="AL15" s="183"/>
    </row>
    <row r="16" spans="1:38" s="95" customFormat="1" ht="14.5" customHeight="1" x14ac:dyDescent="0.35">
      <c r="A16" s="90"/>
      <c r="B16" s="91"/>
      <c r="C16" s="92"/>
      <c r="D16" s="92"/>
      <c r="E16" s="93"/>
      <c r="F16" s="92"/>
      <c r="G16" s="92"/>
      <c r="H16" s="92"/>
      <c r="I16" s="92"/>
      <c r="J16" s="92"/>
      <c r="K16" s="92"/>
      <c r="L16" s="94" t="s">
        <v>109</v>
      </c>
      <c r="M16" s="162">
        <f>SUM(M7:M15)</f>
        <v>52</v>
      </c>
      <c r="N16" s="163"/>
      <c r="O16" s="164">
        <f>SUM(O7:O15)</f>
        <v>0</v>
      </c>
      <c r="P16" s="165"/>
      <c r="Q16" s="166"/>
      <c r="R16" s="164">
        <f>SUM(R7:R15)</f>
        <v>0</v>
      </c>
      <c r="S16" s="165"/>
      <c r="T16" s="165"/>
      <c r="U16" s="166"/>
      <c r="V16" s="151">
        <f t="shared" si="0"/>
        <v>0</v>
      </c>
      <c r="W16" s="152"/>
      <c r="X16" s="151">
        <f t="shared" si="1"/>
        <v>0</v>
      </c>
      <c r="Y16" s="152"/>
      <c r="Z16" s="164"/>
      <c r="AA16" s="165"/>
      <c r="AB16" s="166"/>
      <c r="AC16" s="164"/>
      <c r="AD16" s="165"/>
      <c r="AE16" s="166"/>
      <c r="AF16" s="164"/>
      <c r="AG16" s="165"/>
      <c r="AH16" s="166"/>
      <c r="AI16" s="182" t="str">
        <f>IF(R16&gt;0,"Fail",IF(O16+R16=M16,"Pass","Incomplete"))</f>
        <v>Incomplete</v>
      </c>
      <c r="AJ16" s="183"/>
      <c r="AK16" s="183"/>
      <c r="AL16" s="183"/>
    </row>
    <row r="17" spans="1:39" s="98" customFormat="1" ht="13" x14ac:dyDescent="0.35">
      <c r="A17" s="96"/>
      <c r="B17" s="96"/>
      <c r="C17" s="96"/>
      <c r="D17" s="96"/>
      <c r="E17" s="97"/>
      <c r="F17" s="96"/>
      <c r="G17" s="96"/>
      <c r="H17" s="96"/>
      <c r="I17" s="96"/>
      <c r="J17" s="96"/>
      <c r="K17" s="96"/>
      <c r="L17" s="96"/>
      <c r="M17" s="96"/>
      <c r="N17" s="96"/>
      <c r="O17" s="96"/>
    </row>
    <row r="18" spans="1:39" ht="14.5" customHeight="1" x14ac:dyDescent="0.35">
      <c r="B18" s="71"/>
      <c r="C18" s="71"/>
      <c r="D18" s="71"/>
      <c r="E18" s="72"/>
      <c r="F18" s="71"/>
      <c r="G18" s="71"/>
      <c r="H18" s="71"/>
      <c r="I18" s="71"/>
      <c r="J18" s="71"/>
      <c r="K18" s="71"/>
      <c r="L18" s="100"/>
      <c r="M18" s="135" t="s">
        <v>107</v>
      </c>
      <c r="N18" s="136"/>
      <c r="O18" s="136"/>
      <c r="P18" s="136"/>
      <c r="Q18" s="136"/>
      <c r="R18" s="136"/>
      <c r="S18" s="136"/>
      <c r="T18" s="136"/>
      <c r="U18" s="136"/>
      <c r="V18" s="136"/>
      <c r="W18" s="136"/>
      <c r="X18" s="136"/>
      <c r="Y18" s="136"/>
      <c r="Z18" s="136"/>
      <c r="AA18" s="136"/>
      <c r="AB18" s="136"/>
      <c r="AC18" s="136"/>
      <c r="AD18" s="136"/>
      <c r="AE18" s="136"/>
      <c r="AF18" s="136"/>
      <c r="AG18" s="136"/>
      <c r="AH18" s="136"/>
    </row>
    <row r="19" spans="1:39" ht="14.5" customHeight="1" x14ac:dyDescent="0.35">
      <c r="B19" s="74"/>
      <c r="C19" s="74"/>
      <c r="D19" s="74"/>
      <c r="E19" s="74"/>
      <c r="F19" s="75"/>
      <c r="G19" s="74"/>
      <c r="H19" s="74"/>
      <c r="I19" s="74"/>
      <c r="J19" s="74"/>
      <c r="K19" s="74"/>
      <c r="L19" s="101"/>
      <c r="M19" s="144" t="s">
        <v>173</v>
      </c>
      <c r="N19" s="146"/>
      <c r="O19" s="144" t="s">
        <v>178</v>
      </c>
      <c r="P19" s="145"/>
      <c r="Q19" s="146"/>
      <c r="R19" s="144" t="s">
        <v>179</v>
      </c>
      <c r="S19" s="145"/>
      <c r="T19" s="145"/>
      <c r="U19" s="146"/>
      <c r="V19" s="144" t="s">
        <v>180</v>
      </c>
      <c r="W19" s="145"/>
      <c r="X19" s="145"/>
      <c r="Y19" s="146"/>
      <c r="Z19" s="144"/>
      <c r="AA19" s="145"/>
      <c r="AB19" s="146"/>
      <c r="AC19" s="144"/>
      <c r="AD19" s="145"/>
      <c r="AE19" s="146"/>
      <c r="AF19" s="144"/>
      <c r="AG19" s="145"/>
      <c r="AH19" s="146"/>
      <c r="AI19" s="144" t="s">
        <v>176</v>
      </c>
      <c r="AJ19" s="145"/>
      <c r="AK19" s="145"/>
      <c r="AL19" s="145"/>
    </row>
    <row r="20" spans="1:39" ht="14.5" customHeight="1" x14ac:dyDescent="0.35">
      <c r="B20" s="78" t="s">
        <v>102</v>
      </c>
      <c r="C20" s="79"/>
      <c r="D20" s="79"/>
      <c r="E20" s="79"/>
      <c r="F20" s="80"/>
      <c r="G20" s="79"/>
      <c r="H20" s="79"/>
      <c r="I20" s="79"/>
      <c r="J20" s="79"/>
      <c r="K20" s="79"/>
      <c r="L20" s="100"/>
      <c r="M20" s="167">
        <f>COUNTIFS('Self-Assessment'!$A$5:$A$90,LEFT($B7,FIND(" ",$B7,1)-1)&amp;"*",'Self-Assessment'!$B$5:$B$90,"*should*",'Self-Assessment'!$B$5:$B$90,"&lt;&gt;"&amp;"*shall*")</f>
        <v>3</v>
      </c>
      <c r="N20" s="168"/>
      <c r="O20" s="138">
        <f>COUNTIFS('Self-Assessment'!$A$5:$A$90,LEFT($B7,FIND(" ",$B7,1)-1)&amp;"*",'Self-Assessment'!$B$5:$B$90,"*should*",'Self-Assessment'!$B$5:$B$90,"&lt;&gt;"&amp;"*shall*",'Self-Assessment'!$D$5:$D$90,"Yes")</f>
        <v>0</v>
      </c>
      <c r="P20" s="139"/>
      <c r="Q20" s="140"/>
      <c r="R20" s="138">
        <f>COUNTIFS('Self-Assessment'!$A$5:$A$90,LEFT($B7,FIND(" ",$B7,1)-1)&amp;"*",'Self-Assessment'!$B$5:$B$90,"*should*",'Self-Assessment'!$B$5:$B$90,"&lt;&gt;"&amp;"*shall*",'Self-Assessment'!$D$5:$D$90,"No")</f>
        <v>0</v>
      </c>
      <c r="S20" s="139"/>
      <c r="T20" s="139"/>
      <c r="U20" s="140"/>
      <c r="V20" s="171">
        <f>COUNTIFS('Self-Assessment'!$A$5:$A$90,LEFT($B7,FIND(" ",$B7,1)-1)&amp;"*",'Self-Assessment'!$B$5:$B$90,"*should*",'Self-Assessment'!$B$5:$B$90,"&lt;&gt;"&amp;"*shall*",'Self-Assessment'!$D$5:$D$90,"Not applicable")</f>
        <v>0</v>
      </c>
      <c r="W20" s="172"/>
      <c r="X20" s="172"/>
      <c r="Y20" s="173"/>
      <c r="Z20" s="153">
        <f>O20/M20</f>
        <v>0</v>
      </c>
      <c r="AA20" s="154"/>
      <c r="AB20" s="155"/>
      <c r="AC20" s="153">
        <f>R20/M20</f>
        <v>0</v>
      </c>
      <c r="AD20" s="154"/>
      <c r="AE20" s="155"/>
      <c r="AF20" s="153">
        <f>V20/M20</f>
        <v>0</v>
      </c>
      <c r="AG20" s="154"/>
      <c r="AH20" s="178"/>
      <c r="AI20" s="186" t="str">
        <f t="shared" ref="AI20:AI29" si="3">IF(SUM(O20:V20)=M20,"Completed!","Incomplete")</f>
        <v>Incomplete</v>
      </c>
      <c r="AJ20" s="187"/>
      <c r="AK20" s="187"/>
      <c r="AL20" s="187"/>
    </row>
    <row r="21" spans="1:39" ht="14.5" customHeight="1" x14ac:dyDescent="0.35">
      <c r="B21" s="83" t="s">
        <v>103</v>
      </c>
      <c r="C21" s="84"/>
      <c r="D21" s="84"/>
      <c r="E21" s="85"/>
      <c r="F21" s="84"/>
      <c r="G21" s="84"/>
      <c r="H21" s="84"/>
      <c r="I21" s="84"/>
      <c r="J21" s="84"/>
      <c r="K21" s="84"/>
      <c r="L21" s="102"/>
      <c r="M21" s="169">
        <f>COUNTIFS('Self-Assessment'!$A$5:$A$90,LEFT($B8,FIND(" ",$B8,1)-1)&amp;"*",'Self-Assessment'!$B$5:$B$90,"*should*",'Self-Assessment'!$B$5:$B$90,"&lt;&gt;"&amp;"*shall*")</f>
        <v>5</v>
      </c>
      <c r="N21" s="170"/>
      <c r="O21" s="141">
        <f>COUNTIFS('Self-Assessment'!$A$5:$A$90,LEFT($B8,FIND(" ",$B8,1)-1)&amp;"*",'Self-Assessment'!$B$5:$B$90,"*should*",'Self-Assessment'!$B$5:$B$90,"&lt;&gt;"&amp;"*shall*",'Self-Assessment'!$D$5:$D$90,"Yes")</f>
        <v>0</v>
      </c>
      <c r="P21" s="142"/>
      <c r="Q21" s="143"/>
      <c r="R21" s="141">
        <f>COUNTIFS('Self-Assessment'!$A$5:$A$90,LEFT($B8,FIND(" ",$B8,1)-1)&amp;"*",'Self-Assessment'!$B$5:$B$90,"*should*",'Self-Assessment'!$B$5:$B$90,"&lt;&gt;"&amp;"*shall*",'Self-Assessment'!$D$5:$D$90,"No")</f>
        <v>0</v>
      </c>
      <c r="S21" s="142"/>
      <c r="T21" s="142"/>
      <c r="U21" s="143"/>
      <c r="V21" s="179">
        <f>COUNTIFS('Self-Assessment'!$A$5:$A$90,LEFT($B8,FIND(" ",$B8,1)-1)&amp;"*",'Self-Assessment'!$B$5:$B$90,"*should*",'Self-Assessment'!$B$5:$B$90,"&lt;&gt;"&amp;"*shall*",'Self-Assessment'!$D$5:$D$90,"Not applicable")</f>
        <v>0</v>
      </c>
      <c r="W21" s="180"/>
      <c r="X21" s="180"/>
      <c r="Y21" s="181"/>
      <c r="Z21" s="159">
        <f t="shared" ref="Z21:Z28" si="4">O21/M21</f>
        <v>0</v>
      </c>
      <c r="AA21" s="160"/>
      <c r="AB21" s="161"/>
      <c r="AC21" s="159">
        <f t="shared" ref="AC21:AC28" si="5">R21/M21</f>
        <v>0</v>
      </c>
      <c r="AD21" s="160"/>
      <c r="AE21" s="161"/>
      <c r="AF21" s="159">
        <f t="shared" ref="AF21:AF28" si="6">V21/M21</f>
        <v>0</v>
      </c>
      <c r="AG21" s="160"/>
      <c r="AH21" s="177"/>
      <c r="AI21" s="188" t="str">
        <f t="shared" si="3"/>
        <v>Incomplete</v>
      </c>
      <c r="AJ21" s="189"/>
      <c r="AK21" s="189"/>
      <c r="AL21" s="189"/>
    </row>
    <row r="22" spans="1:39" ht="14.5" customHeight="1" x14ac:dyDescent="0.35">
      <c r="B22" s="78" t="s">
        <v>104</v>
      </c>
      <c r="C22" s="88"/>
      <c r="D22" s="88"/>
      <c r="E22" s="89"/>
      <c r="F22" s="88"/>
      <c r="G22" s="88"/>
      <c r="H22" s="88"/>
      <c r="I22" s="88"/>
      <c r="J22" s="88"/>
      <c r="K22" s="88"/>
      <c r="L22" s="100"/>
      <c r="M22" s="167">
        <f>COUNTIFS('Self-Assessment'!$A$5:$A$90,LEFT($B9,FIND(" ",$B9,1)-1)&amp;"*",'Self-Assessment'!$B$5:$B$90,"*should*",'Self-Assessment'!$B$5:$B$90,"&lt;&gt;"&amp;"*shall*")</f>
        <v>1</v>
      </c>
      <c r="N22" s="168"/>
      <c r="O22" s="138">
        <f>COUNTIFS('Self-Assessment'!$A$5:$A$90,LEFT($B9,FIND(" ",$B9,1)-1)&amp;"*",'Self-Assessment'!$B$5:$B$90,"*should*",'Self-Assessment'!$B$5:$B$90,"&lt;&gt;"&amp;"*shall*",'Self-Assessment'!$D$5:$D$90,"Yes")</f>
        <v>0</v>
      </c>
      <c r="P22" s="139"/>
      <c r="Q22" s="140"/>
      <c r="R22" s="138">
        <f>COUNTIFS('Self-Assessment'!$A$5:$A$90,LEFT($B9,FIND(" ",$B9,1)-1)&amp;"*",'Self-Assessment'!$B$5:$B$90,"*should*",'Self-Assessment'!$B$5:$B$90,"&lt;&gt;"&amp;"*shall*",'Self-Assessment'!$D$5:$D$90,"No")</f>
        <v>0</v>
      </c>
      <c r="S22" s="139"/>
      <c r="T22" s="139"/>
      <c r="U22" s="140"/>
      <c r="V22" s="171">
        <f>COUNTIFS('Self-Assessment'!$A$5:$A$90,LEFT($B9,FIND(" ",$B9,1)-1)&amp;"*",'Self-Assessment'!$B$5:$B$90,"*should*",'Self-Assessment'!$B$5:$B$90,"&lt;&gt;"&amp;"*shall*",'Self-Assessment'!$D$5:$D$90,"Not applicable")</f>
        <v>0</v>
      </c>
      <c r="W22" s="172"/>
      <c r="X22" s="172"/>
      <c r="Y22" s="173"/>
      <c r="Z22" s="153">
        <f t="shared" si="4"/>
        <v>0</v>
      </c>
      <c r="AA22" s="154"/>
      <c r="AB22" s="155"/>
      <c r="AC22" s="153">
        <f t="shared" si="5"/>
        <v>0</v>
      </c>
      <c r="AD22" s="154"/>
      <c r="AE22" s="155"/>
      <c r="AF22" s="153">
        <f t="shared" si="6"/>
        <v>0</v>
      </c>
      <c r="AG22" s="154"/>
      <c r="AH22" s="178"/>
      <c r="AI22" s="186" t="str">
        <f t="shared" si="3"/>
        <v>Incomplete</v>
      </c>
      <c r="AJ22" s="187"/>
      <c r="AK22" s="187"/>
      <c r="AL22" s="187"/>
    </row>
    <row r="23" spans="1:39" ht="14.5" customHeight="1" x14ac:dyDescent="0.35">
      <c r="B23" s="83" t="s">
        <v>182</v>
      </c>
      <c r="C23" s="84"/>
      <c r="D23" s="84"/>
      <c r="E23" s="85"/>
      <c r="F23" s="84"/>
      <c r="G23" s="84"/>
      <c r="H23" s="84"/>
      <c r="I23" s="84"/>
      <c r="J23" s="84"/>
      <c r="K23" s="84"/>
      <c r="L23" s="102"/>
      <c r="M23" s="169">
        <f>COUNTIFS('Self-Assessment'!$A$5:$A$90,LEFT($B10,FIND(" ",$B10,1)-1)&amp;"*",'Self-Assessment'!$B$5:$B$90,"*should*",'Self-Assessment'!$B$5:$B$90,"&lt;&gt;"&amp;"*shall*")</f>
        <v>4</v>
      </c>
      <c r="N23" s="170"/>
      <c r="O23" s="141">
        <f>COUNTIFS('Self-Assessment'!$A$5:$A$90,LEFT($B10,FIND(" ",$B10,1)-1)&amp;"*",'Self-Assessment'!$B$5:$B$90,"*should*",'Self-Assessment'!$B$5:$B$90,"&lt;&gt;"&amp;"*shall*",'Self-Assessment'!$D$5:$D$90,"Yes")</f>
        <v>0</v>
      </c>
      <c r="P23" s="142"/>
      <c r="Q23" s="143"/>
      <c r="R23" s="141">
        <f>COUNTIFS('Self-Assessment'!$A$5:$A$90,LEFT($B10,FIND(" ",$B10,1)-1)&amp;"*",'Self-Assessment'!$B$5:$B$90,"*should*",'Self-Assessment'!$B$5:$B$90,"&lt;&gt;"&amp;"*shall*",'Self-Assessment'!$D$5:$D$90,"No")</f>
        <v>0</v>
      </c>
      <c r="S23" s="142"/>
      <c r="T23" s="142"/>
      <c r="U23" s="143"/>
      <c r="V23" s="179">
        <f>COUNTIFS('Self-Assessment'!$A$5:$A$90,LEFT($B10,FIND(" ",$B10,1)-1)&amp;"*",'Self-Assessment'!$B$5:$B$90,"*should*",'Self-Assessment'!$B$5:$B$90,"&lt;&gt;"&amp;"*shall*",'Self-Assessment'!$D$5:$D$90,"Not applicable")</f>
        <v>0</v>
      </c>
      <c r="W23" s="180"/>
      <c r="X23" s="180"/>
      <c r="Y23" s="181"/>
      <c r="Z23" s="159">
        <f t="shared" si="4"/>
        <v>0</v>
      </c>
      <c r="AA23" s="160"/>
      <c r="AB23" s="161"/>
      <c r="AC23" s="159">
        <f t="shared" si="5"/>
        <v>0</v>
      </c>
      <c r="AD23" s="160"/>
      <c r="AE23" s="161"/>
      <c r="AF23" s="159">
        <f t="shared" si="6"/>
        <v>0</v>
      </c>
      <c r="AG23" s="160"/>
      <c r="AH23" s="177"/>
      <c r="AI23" s="188" t="str">
        <f t="shared" si="3"/>
        <v>Incomplete</v>
      </c>
      <c r="AJ23" s="189"/>
      <c r="AK23" s="189"/>
      <c r="AL23" s="189"/>
    </row>
    <row r="24" spans="1:39" ht="14.5" customHeight="1" x14ac:dyDescent="0.35">
      <c r="B24" s="78" t="s">
        <v>185</v>
      </c>
      <c r="C24" s="88"/>
      <c r="D24" s="88"/>
      <c r="E24" s="89"/>
      <c r="F24" s="88"/>
      <c r="G24" s="88"/>
      <c r="H24" s="88"/>
      <c r="I24" s="88"/>
      <c r="J24" s="88"/>
      <c r="K24" s="88"/>
      <c r="L24" s="100"/>
      <c r="M24" s="167">
        <f>COUNTIFS('Self-Assessment'!$A$5:$A$90,LEFT($B11,FIND(" ",$B11,1)-1)&amp;"*",'Self-Assessment'!$B$5:$B$90,"*should*",'Self-Assessment'!$B$5:$B$90,"&lt;&gt;"&amp;"*shall*")</f>
        <v>2</v>
      </c>
      <c r="N24" s="168"/>
      <c r="O24" s="138">
        <f>COUNTIFS('Self-Assessment'!$A$5:$A$90,LEFT($B11,FIND(" ",$B11,1)-1)&amp;"*",'Self-Assessment'!$B$5:$B$90,"*should*",'Self-Assessment'!$B$5:$B$90,"&lt;&gt;"&amp;"*shall*",'Self-Assessment'!$D$5:$D$90,"Yes")</f>
        <v>0</v>
      </c>
      <c r="P24" s="139"/>
      <c r="Q24" s="140"/>
      <c r="R24" s="138">
        <f>COUNTIFS('Self-Assessment'!$A$5:$A$90,LEFT($B11,FIND(" ",$B11,1)-1)&amp;"*",'Self-Assessment'!$B$5:$B$90,"*should*",'Self-Assessment'!$B$5:$B$90,"&lt;&gt;"&amp;"*shall*",'Self-Assessment'!$D$5:$D$90,"No")</f>
        <v>0</v>
      </c>
      <c r="S24" s="139"/>
      <c r="T24" s="139"/>
      <c r="U24" s="140"/>
      <c r="V24" s="171">
        <f>COUNTIFS('Self-Assessment'!$A$5:$A$90,LEFT($B11,FIND(" ",$B11,1)-1)&amp;"*",'Self-Assessment'!$B$5:$B$90,"*should*",'Self-Assessment'!$B$5:$B$90,"&lt;&gt;"&amp;"*shall*",'Self-Assessment'!$D$5:$D$90,"Not applicable")</f>
        <v>0</v>
      </c>
      <c r="W24" s="172"/>
      <c r="X24" s="172"/>
      <c r="Y24" s="173"/>
      <c r="Z24" s="153">
        <f t="shared" si="4"/>
        <v>0</v>
      </c>
      <c r="AA24" s="154"/>
      <c r="AB24" s="155"/>
      <c r="AC24" s="153">
        <f t="shared" si="5"/>
        <v>0</v>
      </c>
      <c r="AD24" s="154"/>
      <c r="AE24" s="155"/>
      <c r="AF24" s="153">
        <f t="shared" si="6"/>
        <v>0</v>
      </c>
      <c r="AG24" s="154"/>
      <c r="AH24" s="178"/>
      <c r="AI24" s="186" t="str">
        <f t="shared" si="3"/>
        <v>Incomplete</v>
      </c>
      <c r="AJ24" s="187"/>
      <c r="AK24" s="187"/>
      <c r="AL24" s="187"/>
    </row>
    <row r="25" spans="1:39" ht="14.5" customHeight="1" x14ac:dyDescent="0.35">
      <c r="B25" s="83" t="s">
        <v>184</v>
      </c>
      <c r="C25" s="84"/>
      <c r="D25" s="84"/>
      <c r="E25" s="85"/>
      <c r="F25" s="84"/>
      <c r="G25" s="84"/>
      <c r="H25" s="84"/>
      <c r="I25" s="84"/>
      <c r="J25" s="84"/>
      <c r="K25" s="84"/>
      <c r="L25" s="102"/>
      <c r="M25" s="169">
        <f>COUNTIFS('Self-Assessment'!$A$5:$A$90,LEFT($B12,FIND(" ",$B12,1)-1)&amp;"*",'Self-Assessment'!$B$5:$B$90,"*should*",'Self-Assessment'!$B$5:$B$90,"&lt;&gt;"&amp;"*shall*")</f>
        <v>2</v>
      </c>
      <c r="N25" s="170"/>
      <c r="O25" s="141">
        <f>COUNTIFS('Self-Assessment'!$A$5:$A$90,LEFT($B12,FIND(" ",$B12,1)-1)&amp;"*",'Self-Assessment'!$B$5:$B$90,"*should*",'Self-Assessment'!$B$5:$B$90,"&lt;&gt;"&amp;"*shall*",'Self-Assessment'!$D$5:$D$90,"Yes")</f>
        <v>0</v>
      </c>
      <c r="P25" s="142"/>
      <c r="Q25" s="143"/>
      <c r="R25" s="141">
        <f>COUNTIFS('Self-Assessment'!$A$5:$A$90,LEFT($B12,FIND(" ",$B12,1)-1)&amp;"*",'Self-Assessment'!$B$5:$B$90,"*should*",'Self-Assessment'!$B$5:$B$90,"&lt;&gt;"&amp;"*shall*",'Self-Assessment'!$D$5:$D$90,"No")</f>
        <v>0</v>
      </c>
      <c r="S25" s="142"/>
      <c r="T25" s="142"/>
      <c r="U25" s="143"/>
      <c r="V25" s="179">
        <f>COUNTIFS('Self-Assessment'!$A$5:$A$90,LEFT($B12,FIND(" ",$B12,1)-1)&amp;"*",'Self-Assessment'!$B$5:$B$90,"*should*",'Self-Assessment'!$B$5:$B$90,"&lt;&gt;"&amp;"*shall*",'Self-Assessment'!$D$5:$D$90,"Not applicable")</f>
        <v>0</v>
      </c>
      <c r="W25" s="180"/>
      <c r="X25" s="180"/>
      <c r="Y25" s="181"/>
      <c r="Z25" s="159">
        <f t="shared" si="4"/>
        <v>0</v>
      </c>
      <c r="AA25" s="160"/>
      <c r="AB25" s="161"/>
      <c r="AC25" s="159">
        <f t="shared" si="5"/>
        <v>0</v>
      </c>
      <c r="AD25" s="160"/>
      <c r="AE25" s="161"/>
      <c r="AF25" s="159">
        <f t="shared" si="6"/>
        <v>0</v>
      </c>
      <c r="AG25" s="160"/>
      <c r="AH25" s="177"/>
      <c r="AI25" s="188" t="str">
        <f t="shared" si="3"/>
        <v>Incomplete</v>
      </c>
      <c r="AJ25" s="189"/>
      <c r="AK25" s="189"/>
      <c r="AL25" s="189"/>
    </row>
    <row r="26" spans="1:39" ht="14.5" customHeight="1" x14ac:dyDescent="0.35">
      <c r="B26" s="78" t="s">
        <v>105</v>
      </c>
      <c r="C26" s="88"/>
      <c r="D26" s="88"/>
      <c r="E26" s="89"/>
      <c r="F26" s="88"/>
      <c r="G26" s="88"/>
      <c r="H26" s="88"/>
      <c r="I26" s="88"/>
      <c r="J26" s="88"/>
      <c r="K26" s="88"/>
      <c r="L26" s="100"/>
      <c r="M26" s="167">
        <f>COUNTIFS('Self-Assessment'!$A$5:$A$90,LEFT($B13,FIND(" ",$B13,1)-1)&amp;"*",'Self-Assessment'!$B$5:$B$90,"*should*",'Self-Assessment'!$B$5:$B$90,"&lt;&gt;"&amp;"*shall*")</f>
        <v>3</v>
      </c>
      <c r="N26" s="168"/>
      <c r="O26" s="138">
        <f>COUNTIFS('Self-Assessment'!$A$5:$A$90,LEFT($B13,FIND(" ",$B13,1)-1)&amp;"*",'Self-Assessment'!$B$5:$B$90,"*should*",'Self-Assessment'!$B$5:$B$90,"&lt;&gt;"&amp;"*shall*",'Self-Assessment'!$D$5:$D$90,"Yes")</f>
        <v>0</v>
      </c>
      <c r="P26" s="139"/>
      <c r="Q26" s="140"/>
      <c r="R26" s="138">
        <f>COUNTIFS('Self-Assessment'!$A$5:$A$90,LEFT($B13,FIND(" ",$B13,1)-1)&amp;"*",'Self-Assessment'!$B$5:$B$90,"*should*",'Self-Assessment'!$B$5:$B$90,"&lt;&gt;"&amp;"*shall*",'Self-Assessment'!$D$5:$D$90,"No")</f>
        <v>0</v>
      </c>
      <c r="S26" s="139"/>
      <c r="T26" s="139"/>
      <c r="U26" s="140"/>
      <c r="V26" s="171">
        <f>COUNTIFS('Self-Assessment'!$A$5:$A$90,LEFT($B13,FIND(" ",$B13,1)-1)&amp;"*",'Self-Assessment'!$B$5:$B$90,"*should*",'Self-Assessment'!$B$5:$B$90,"&lt;&gt;"&amp;"*shall*",'Self-Assessment'!$D$5:$D$90,"Not applicable")</f>
        <v>0</v>
      </c>
      <c r="W26" s="172"/>
      <c r="X26" s="172"/>
      <c r="Y26" s="173"/>
      <c r="Z26" s="153">
        <f t="shared" si="4"/>
        <v>0</v>
      </c>
      <c r="AA26" s="154"/>
      <c r="AB26" s="155"/>
      <c r="AC26" s="153">
        <f t="shared" si="5"/>
        <v>0</v>
      </c>
      <c r="AD26" s="154"/>
      <c r="AE26" s="155"/>
      <c r="AF26" s="153">
        <f t="shared" si="6"/>
        <v>0</v>
      </c>
      <c r="AG26" s="154"/>
      <c r="AH26" s="178"/>
      <c r="AI26" s="186" t="str">
        <f t="shared" si="3"/>
        <v>Incomplete</v>
      </c>
      <c r="AJ26" s="187"/>
      <c r="AK26" s="187"/>
      <c r="AL26" s="187"/>
    </row>
    <row r="27" spans="1:39" ht="14.5" customHeight="1" x14ac:dyDescent="0.35">
      <c r="B27" s="83" t="s">
        <v>181</v>
      </c>
      <c r="C27" s="84"/>
      <c r="D27" s="84"/>
      <c r="E27" s="85"/>
      <c r="F27" s="84"/>
      <c r="G27" s="84"/>
      <c r="H27" s="84"/>
      <c r="I27" s="84"/>
      <c r="J27" s="84"/>
      <c r="K27" s="84"/>
      <c r="L27" s="102"/>
      <c r="M27" s="169">
        <f>COUNTIFS('Self-Assessment'!$A$5:$A$90,LEFT($B14,FIND(" ",$B14,1)-1)&amp;"*",'Self-Assessment'!$B$5:$B$90,"*should*",'Self-Assessment'!$B$5:$B$90,"&lt;&gt;"&amp;"*shall*")</f>
        <v>4</v>
      </c>
      <c r="N27" s="170"/>
      <c r="O27" s="141">
        <f>COUNTIFS('Self-Assessment'!$A$5:$A$90,LEFT($B14,FIND(" ",$B14,1)-1)&amp;"*",'Self-Assessment'!$B$5:$B$90,"*should*",'Self-Assessment'!$B$5:$B$90,"&lt;&gt;"&amp;"*shall*",'Self-Assessment'!$D$5:$D$90,"Yes")</f>
        <v>0</v>
      </c>
      <c r="P27" s="142"/>
      <c r="Q27" s="143"/>
      <c r="R27" s="141">
        <f>COUNTIFS('Self-Assessment'!$A$5:$A$90,LEFT($B14,FIND(" ",$B14,1)-1)&amp;"*",'Self-Assessment'!$B$5:$B$90,"*should*",'Self-Assessment'!$B$5:$B$90,"&lt;&gt;"&amp;"*shall*",'Self-Assessment'!$D$5:$D$90,"No")</f>
        <v>0</v>
      </c>
      <c r="S27" s="142"/>
      <c r="T27" s="142"/>
      <c r="U27" s="143"/>
      <c r="V27" s="179">
        <f>COUNTIFS('Self-Assessment'!$A$5:$A$90,LEFT($B14,FIND(" ",$B14,1)-1)&amp;"*",'Self-Assessment'!$B$5:$B$90,"*should*",'Self-Assessment'!$B$5:$B$90,"&lt;&gt;"&amp;"*shall*",'Self-Assessment'!$D$5:$D$90,"Not applicable")</f>
        <v>0</v>
      </c>
      <c r="W27" s="180"/>
      <c r="X27" s="180"/>
      <c r="Y27" s="181"/>
      <c r="Z27" s="159">
        <f t="shared" si="4"/>
        <v>0</v>
      </c>
      <c r="AA27" s="160"/>
      <c r="AB27" s="161"/>
      <c r="AC27" s="159">
        <f t="shared" si="5"/>
        <v>0</v>
      </c>
      <c r="AD27" s="160"/>
      <c r="AE27" s="161"/>
      <c r="AF27" s="159">
        <f t="shared" si="6"/>
        <v>0</v>
      </c>
      <c r="AG27" s="160"/>
      <c r="AH27" s="177"/>
      <c r="AI27" s="188" t="str">
        <f t="shared" si="3"/>
        <v>Incomplete</v>
      </c>
      <c r="AJ27" s="189"/>
      <c r="AK27" s="189"/>
      <c r="AL27" s="189"/>
    </row>
    <row r="28" spans="1:39" ht="14.5" customHeight="1" x14ac:dyDescent="0.35">
      <c r="B28" s="78" t="s">
        <v>106</v>
      </c>
      <c r="C28" s="88"/>
      <c r="D28" s="88"/>
      <c r="E28" s="89"/>
      <c r="F28" s="88"/>
      <c r="G28" s="88"/>
      <c r="H28" s="88"/>
      <c r="I28" s="88"/>
      <c r="J28" s="88"/>
      <c r="K28" s="88"/>
      <c r="L28" s="100"/>
      <c r="M28" s="167">
        <f>COUNTIFS('Self-Assessment'!$A$5:$A$90,LEFT($B15,FIND(" ",$B15,1)-1)&amp;"*",'Self-Assessment'!$B$5:$B$90,"*should*",'Self-Assessment'!$B$5:$B$90,"&lt;&gt;"&amp;"*shall*")</f>
        <v>2</v>
      </c>
      <c r="N28" s="168"/>
      <c r="O28" s="138">
        <f>COUNTIFS('Self-Assessment'!$A$5:$A$90,LEFT($B15,FIND(" ",$B15,1)-1)&amp;"*",'Self-Assessment'!$B$5:$B$90,"*should*",'Self-Assessment'!$B$5:$B$90,"&lt;&gt;"&amp;"*shall*",'Self-Assessment'!$D$5:$D$90,"Yes")</f>
        <v>0</v>
      </c>
      <c r="P28" s="139"/>
      <c r="Q28" s="140"/>
      <c r="R28" s="138">
        <f>COUNTIFS('Self-Assessment'!$A$5:$A$90,LEFT($B15,FIND(" ",$B15,1)-1)&amp;"*",'Self-Assessment'!$B$5:$B$90,"*should*",'Self-Assessment'!$B$5:$B$90,"&lt;&gt;"&amp;"*shall*",'Self-Assessment'!$D$5:$D$90,"No")</f>
        <v>0</v>
      </c>
      <c r="S28" s="139"/>
      <c r="T28" s="139"/>
      <c r="U28" s="140"/>
      <c r="V28" s="171">
        <f>COUNTIFS('Self-Assessment'!$A$5:$A$90,LEFT($B15,FIND(" ",$B15,1)-1)&amp;"*",'Self-Assessment'!$B$5:$B$90,"*should*",'Self-Assessment'!$B$5:$B$90,"&lt;&gt;"&amp;"*shall*",'Self-Assessment'!$D$5:$D$90,"Not applicable")</f>
        <v>0</v>
      </c>
      <c r="W28" s="172"/>
      <c r="X28" s="172"/>
      <c r="Y28" s="173"/>
      <c r="Z28" s="153">
        <f t="shared" si="4"/>
        <v>0</v>
      </c>
      <c r="AA28" s="154"/>
      <c r="AB28" s="155"/>
      <c r="AC28" s="153">
        <f t="shared" si="5"/>
        <v>0</v>
      </c>
      <c r="AD28" s="154"/>
      <c r="AE28" s="155"/>
      <c r="AF28" s="153">
        <f t="shared" si="6"/>
        <v>0</v>
      </c>
      <c r="AG28" s="154"/>
      <c r="AH28" s="178"/>
      <c r="AI28" s="186" t="str">
        <f t="shared" si="3"/>
        <v>Incomplete</v>
      </c>
      <c r="AJ28" s="187"/>
      <c r="AK28" s="187"/>
      <c r="AL28" s="187"/>
    </row>
    <row r="29" spans="1:39" ht="14.5" customHeight="1" x14ac:dyDescent="0.35">
      <c r="B29" s="91"/>
      <c r="C29" s="92"/>
      <c r="D29" s="92"/>
      <c r="E29" s="92"/>
      <c r="F29" s="93"/>
      <c r="G29" s="92"/>
      <c r="H29" s="92"/>
      <c r="I29" s="92"/>
      <c r="J29" s="92"/>
      <c r="K29" s="92"/>
      <c r="L29" s="94" t="s">
        <v>109</v>
      </c>
      <c r="M29" s="162">
        <f>SUM(M20:M28)</f>
        <v>26</v>
      </c>
      <c r="N29" s="163"/>
      <c r="O29" s="164">
        <f t="shared" ref="O29" si="7">SUM(O20:O28)</f>
        <v>0</v>
      </c>
      <c r="P29" s="165"/>
      <c r="Q29" s="166"/>
      <c r="R29" s="164">
        <f>SUM(R20:R28)</f>
        <v>0</v>
      </c>
      <c r="S29" s="165"/>
      <c r="T29" s="165"/>
      <c r="U29" s="166"/>
      <c r="V29" s="174">
        <f>SUM(V20:V28)</f>
        <v>0</v>
      </c>
      <c r="W29" s="175"/>
      <c r="X29" s="175"/>
      <c r="Y29" s="176"/>
      <c r="Z29" s="156">
        <f>O29/M29</f>
        <v>0</v>
      </c>
      <c r="AA29" s="157"/>
      <c r="AB29" s="158"/>
      <c r="AC29" s="156">
        <f>R29/M29</f>
        <v>0</v>
      </c>
      <c r="AD29" s="157"/>
      <c r="AE29" s="158"/>
      <c r="AF29" s="156">
        <f>V29/M29</f>
        <v>0</v>
      </c>
      <c r="AG29" s="157"/>
      <c r="AH29" s="158"/>
      <c r="AI29" s="190" t="str">
        <f t="shared" si="3"/>
        <v>Incomplete</v>
      </c>
      <c r="AJ29" s="191"/>
      <c r="AK29" s="191"/>
      <c r="AL29" s="191"/>
    </row>
    <row r="30" spans="1:39" ht="14.5" customHeight="1" x14ac:dyDescent="0.35"/>
    <row r="31" spans="1:39" s="64" customFormat="1" ht="27.65" customHeight="1" x14ac:dyDescent="0.35">
      <c r="A31" s="137" t="str">
        <f>IF(O16=M16,"Congratulations! Your organisation is ready for Cyber Essentials certification. Do proceed to prepare the relevant supporting documents and approach your certification body to apply for certification.",IF(AND(R16&gt;0,O16+R16=M16),"Your organisation is not ready for Cyber Essential certification. To be eligible for Cyber Essentials mark, all the 'shall' requirements have to be implemented.","You have not completed the self-assessment questionnaire. Do fill up the self-assessment questionnaire to find out if your organisation is ready for Cyber Essentials certification."))</f>
        <v>You have not completed the self-assessment questionnaire. Do fill up the self-assessment questionnaire to find out if your organisation is ready for Cyber Essentials certification.</v>
      </c>
      <c r="B31" s="137"/>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row>
    <row r="32" spans="1:39" ht="14.5" customHeight="1" x14ac:dyDescent="0.35"/>
    <row r="33" ht="14.5" customHeight="1" x14ac:dyDescent="0.35"/>
  </sheetData>
  <sheetProtection algorithmName="SHA-512" hashValue="tHXC51KjClpNpJSkfHAeWeabMKuNpjoV841w1SKkaL1Q3rTXeXI/iLjT9dMipOvrtnq19LgxHRzla1hbmdUe6Q==" saltValue="47itZ+vJUdzRCiA8aNbzQw==" spinCount="100000" sheet="1" objects="1" scenarios="1"/>
  <mergeCells count="190">
    <mergeCell ref="AI29:AL29"/>
    <mergeCell ref="Z15:AB15"/>
    <mergeCell ref="Z16:AB16"/>
    <mergeCell ref="AF6:AH6"/>
    <mergeCell ref="AF7:AH7"/>
    <mergeCell ref="AF8:AH8"/>
    <mergeCell ref="AF9:AH9"/>
    <mergeCell ref="AF10:AH10"/>
    <mergeCell ref="AF11:AH11"/>
    <mergeCell ref="AF12:AH12"/>
    <mergeCell ref="AF13:AH13"/>
    <mergeCell ref="AF14:AH14"/>
    <mergeCell ref="AF15:AH15"/>
    <mergeCell ref="AF16:AH16"/>
    <mergeCell ref="Z6:AB6"/>
    <mergeCell ref="Z7:AB7"/>
    <mergeCell ref="Z8:AB8"/>
    <mergeCell ref="Z9:AB9"/>
    <mergeCell ref="Z10:AB10"/>
    <mergeCell ref="Z11:AB11"/>
    <mergeCell ref="Z12:AB12"/>
    <mergeCell ref="Z13:AB13"/>
    <mergeCell ref="Z14:AB14"/>
    <mergeCell ref="AF28:AH28"/>
    <mergeCell ref="AF29:AH29"/>
    <mergeCell ref="AI6:AL6"/>
    <mergeCell ref="AI7:AL7"/>
    <mergeCell ref="AI8:AL8"/>
    <mergeCell ref="AI9:AL9"/>
    <mergeCell ref="AI10:AL10"/>
    <mergeCell ref="AI11:AL11"/>
    <mergeCell ref="AI12:AL12"/>
    <mergeCell ref="AI13:AL13"/>
    <mergeCell ref="AI14:AL14"/>
    <mergeCell ref="AI15:AL15"/>
    <mergeCell ref="AI16:AL16"/>
    <mergeCell ref="AI19:AL19"/>
    <mergeCell ref="AI20:AL20"/>
    <mergeCell ref="AI21:AL21"/>
    <mergeCell ref="AI22:AL22"/>
    <mergeCell ref="AI23:AL23"/>
    <mergeCell ref="AI24:AL24"/>
    <mergeCell ref="AI25:AL25"/>
    <mergeCell ref="AI26:AL26"/>
    <mergeCell ref="AI27:AL27"/>
    <mergeCell ref="AI28:AL28"/>
    <mergeCell ref="AF19:AH19"/>
    <mergeCell ref="AF20:AH20"/>
    <mergeCell ref="AF21:AH21"/>
    <mergeCell ref="AF22:AH22"/>
    <mergeCell ref="AF23:AH23"/>
    <mergeCell ref="AF24:AH24"/>
    <mergeCell ref="AF25:AH25"/>
    <mergeCell ref="AF26:AH26"/>
    <mergeCell ref="AF27:AH27"/>
    <mergeCell ref="V19:Y19"/>
    <mergeCell ref="V20:Y20"/>
    <mergeCell ref="V21:Y21"/>
    <mergeCell ref="V22:Y22"/>
    <mergeCell ref="V23:Y23"/>
    <mergeCell ref="V24:Y24"/>
    <mergeCell ref="V25:Y25"/>
    <mergeCell ref="V26:Y26"/>
    <mergeCell ref="V27:Y27"/>
    <mergeCell ref="AC23:AE23"/>
    <mergeCell ref="AC24:AE24"/>
    <mergeCell ref="AC25:AE25"/>
    <mergeCell ref="AC26:AE26"/>
    <mergeCell ref="AC27:AE27"/>
    <mergeCell ref="V28:Y28"/>
    <mergeCell ref="V29:Y29"/>
    <mergeCell ref="Z19:AB19"/>
    <mergeCell ref="Z20:AB20"/>
    <mergeCell ref="Z21:AB21"/>
    <mergeCell ref="Z22:AB22"/>
    <mergeCell ref="Z23:AB23"/>
    <mergeCell ref="Z24:AB24"/>
    <mergeCell ref="Z25:AB25"/>
    <mergeCell ref="Z26:AB26"/>
    <mergeCell ref="Z27:AB27"/>
    <mergeCell ref="Z28:AB28"/>
    <mergeCell ref="Z29:AB29"/>
    <mergeCell ref="O26:Q26"/>
    <mergeCell ref="O27:Q27"/>
    <mergeCell ref="O28:Q28"/>
    <mergeCell ref="O29:Q29"/>
    <mergeCell ref="R19:U19"/>
    <mergeCell ref="R20:U20"/>
    <mergeCell ref="R21:U21"/>
    <mergeCell ref="R22:U22"/>
    <mergeCell ref="R23:U23"/>
    <mergeCell ref="R24:U24"/>
    <mergeCell ref="R25:U25"/>
    <mergeCell ref="R26:U26"/>
    <mergeCell ref="R27:U27"/>
    <mergeCell ref="R28:U28"/>
    <mergeCell ref="R29:U29"/>
    <mergeCell ref="R13:U13"/>
    <mergeCell ref="R14:U14"/>
    <mergeCell ref="R15:U15"/>
    <mergeCell ref="X13:Y13"/>
    <mergeCell ref="X14:Y14"/>
    <mergeCell ref="X15:Y15"/>
    <mergeCell ref="X16:Y16"/>
    <mergeCell ref="O19:Q19"/>
    <mergeCell ref="O20:Q20"/>
    <mergeCell ref="O13:Q13"/>
    <mergeCell ref="O14:Q14"/>
    <mergeCell ref="O15:Q15"/>
    <mergeCell ref="O16:Q16"/>
    <mergeCell ref="R16:U16"/>
    <mergeCell ref="O6:Q6"/>
    <mergeCell ref="R6:U6"/>
    <mergeCell ref="X6:Y6"/>
    <mergeCell ref="O7:Q7"/>
    <mergeCell ref="O8:Q8"/>
    <mergeCell ref="O9:Q9"/>
    <mergeCell ref="O10:Q10"/>
    <mergeCell ref="O11:Q11"/>
    <mergeCell ref="O12:Q12"/>
    <mergeCell ref="X7:Y7"/>
    <mergeCell ref="X8:Y8"/>
    <mergeCell ref="X9:Y9"/>
    <mergeCell ref="X10:Y10"/>
    <mergeCell ref="X11:Y11"/>
    <mergeCell ref="X12:Y12"/>
    <mergeCell ref="R7:U7"/>
    <mergeCell ref="R8:U8"/>
    <mergeCell ref="R9:U9"/>
    <mergeCell ref="R10:U10"/>
    <mergeCell ref="R11:U11"/>
    <mergeCell ref="R12:U12"/>
    <mergeCell ref="M11:N11"/>
    <mergeCell ref="M12:N12"/>
    <mergeCell ref="M13:N13"/>
    <mergeCell ref="M14:N14"/>
    <mergeCell ref="M15:N15"/>
    <mergeCell ref="M6:N6"/>
    <mergeCell ref="M7:N7"/>
    <mergeCell ref="M8:N8"/>
    <mergeCell ref="M9:N9"/>
    <mergeCell ref="M10:N10"/>
    <mergeCell ref="AC28:AE28"/>
    <mergeCell ref="AC29:AE29"/>
    <mergeCell ref="AC19:AE19"/>
    <mergeCell ref="AC20:AE20"/>
    <mergeCell ref="AC21:AE21"/>
    <mergeCell ref="AC22:AE22"/>
    <mergeCell ref="M29:N29"/>
    <mergeCell ref="AC16:AE16"/>
    <mergeCell ref="M24:N24"/>
    <mergeCell ref="M25:N25"/>
    <mergeCell ref="M26:N26"/>
    <mergeCell ref="M27:N27"/>
    <mergeCell ref="M28:N28"/>
    <mergeCell ref="M19:N19"/>
    <mergeCell ref="M20:N20"/>
    <mergeCell ref="M21:N21"/>
    <mergeCell ref="M22:N22"/>
    <mergeCell ref="M23:N23"/>
    <mergeCell ref="M16:N16"/>
    <mergeCell ref="O21:Q21"/>
    <mergeCell ref="O22:Q22"/>
    <mergeCell ref="O23:Q23"/>
    <mergeCell ref="O24:Q24"/>
    <mergeCell ref="O25:Q25"/>
    <mergeCell ref="M5:AH5"/>
    <mergeCell ref="M18:AH18"/>
    <mergeCell ref="A31:AM31"/>
    <mergeCell ref="AC11:AE11"/>
    <mergeCell ref="AC12:AE12"/>
    <mergeCell ref="AC13:AE13"/>
    <mergeCell ref="AC14:AE14"/>
    <mergeCell ref="AC15:AE15"/>
    <mergeCell ref="AC6:AE6"/>
    <mergeCell ref="AC7:AE7"/>
    <mergeCell ref="AC8:AE8"/>
    <mergeCell ref="AC9:AE9"/>
    <mergeCell ref="AC10:AE10"/>
    <mergeCell ref="V6:W6"/>
    <mergeCell ref="V7:W7"/>
    <mergeCell ref="V8:W8"/>
    <mergeCell ref="V9:W9"/>
    <mergeCell ref="V10:W10"/>
    <mergeCell ref="V11:W11"/>
    <mergeCell ref="V12:W12"/>
    <mergeCell ref="V13:W13"/>
    <mergeCell ref="V14:W14"/>
    <mergeCell ref="V15:W15"/>
    <mergeCell ref="V16:W16"/>
  </mergeCells>
  <conditionalFormatting sqref="X7:X15">
    <cfRule type="dataBar" priority="63">
      <dataBar showValue="0">
        <cfvo type="num" val="0"/>
        <cfvo type="num" val="1"/>
        <color theme="9"/>
      </dataBar>
      <extLst>
        <ext xmlns:x14="http://schemas.microsoft.com/office/spreadsheetml/2009/9/main" uri="{B025F937-C7B1-47D3-B67F-A62EFF666E3E}">
          <x14:id>{547F4F07-D336-4249-8120-F16AC36422DB}</x14:id>
        </ext>
      </extLst>
    </cfRule>
    <cfRule type="dataBar" priority="71">
      <dataBar>
        <cfvo type="min"/>
        <cfvo type="max"/>
        <color theme="9"/>
      </dataBar>
      <extLst>
        <ext xmlns:x14="http://schemas.microsoft.com/office/spreadsheetml/2009/9/main" uri="{B025F937-C7B1-47D3-B67F-A62EFF666E3E}">
          <x14:id>{72C4BAE3-7BF4-45A5-8C33-9032F1C3047F}</x14:id>
        </ext>
      </extLst>
    </cfRule>
    <cfRule type="dataBar" priority="72">
      <dataBar>
        <cfvo type="min"/>
        <cfvo type="max"/>
        <color rgb="FF638EC6"/>
      </dataBar>
      <extLst>
        <ext xmlns:x14="http://schemas.microsoft.com/office/spreadsheetml/2009/9/main" uri="{B025F937-C7B1-47D3-B67F-A62EFF666E3E}">
          <x14:id>{0EE0408A-527B-4FBB-83D8-72F2A8E96ED0}</x14:id>
        </ext>
      </extLst>
    </cfRule>
  </conditionalFormatting>
  <conditionalFormatting sqref="V7:V15">
    <cfRule type="dataBar" priority="64">
      <dataBar showValue="0">
        <cfvo type="num" val="0"/>
        <cfvo type="num" val="1"/>
        <color theme="5"/>
      </dataBar>
      <extLst>
        <ext xmlns:x14="http://schemas.microsoft.com/office/spreadsheetml/2009/9/main" uri="{B025F937-C7B1-47D3-B67F-A62EFF666E3E}">
          <x14:id>{B880DA9A-5309-4EC8-AC04-2F4F1AEEFB2E}</x14:id>
        </ext>
      </extLst>
    </cfRule>
    <cfRule type="dataBar" priority="66">
      <dataBar>
        <cfvo type="num" val="0"/>
        <cfvo type="num" val="1"/>
        <color theme="5"/>
      </dataBar>
      <extLst>
        <ext xmlns:x14="http://schemas.microsoft.com/office/spreadsheetml/2009/9/main" uri="{B025F937-C7B1-47D3-B67F-A62EFF666E3E}">
          <x14:id>{F13B00FB-1161-4783-8AB7-B1BE9F7D1924}</x14:id>
        </ext>
      </extLst>
    </cfRule>
    <cfRule type="dataBar" priority="67">
      <dataBar>
        <cfvo type="percent" val="0"/>
        <cfvo type="percentile" val="100"/>
        <color theme="5"/>
      </dataBar>
      <extLst>
        <ext xmlns:x14="http://schemas.microsoft.com/office/spreadsheetml/2009/9/main" uri="{B025F937-C7B1-47D3-B67F-A62EFF666E3E}">
          <x14:id>{0B213A5B-D75E-40B1-BE40-04B65F0B3108}</x14:id>
        </ext>
      </extLst>
    </cfRule>
    <cfRule type="dataBar" priority="68">
      <dataBar>
        <cfvo type="min"/>
        <cfvo type="max"/>
        <color theme="5"/>
      </dataBar>
      <extLst>
        <ext xmlns:x14="http://schemas.microsoft.com/office/spreadsheetml/2009/9/main" uri="{B025F937-C7B1-47D3-B67F-A62EFF666E3E}">
          <x14:id>{95451E5C-443B-4B6E-9773-68F8607BE471}</x14:id>
        </ext>
      </extLst>
    </cfRule>
    <cfRule type="dataBar" priority="69">
      <dataBar>
        <cfvo type="min"/>
        <cfvo type="max"/>
        <color theme="5"/>
      </dataBar>
      <extLst>
        <ext xmlns:x14="http://schemas.microsoft.com/office/spreadsheetml/2009/9/main" uri="{B025F937-C7B1-47D3-B67F-A62EFF666E3E}">
          <x14:id>{2245AC90-83D8-4840-A1BA-4E5FAF544D5A}</x14:id>
        </ext>
      </extLst>
    </cfRule>
    <cfRule type="dataBar" priority="70">
      <dataBar>
        <cfvo type="min"/>
        <cfvo type="max"/>
        <color rgb="FF638EC6"/>
      </dataBar>
      <extLst>
        <ext xmlns:x14="http://schemas.microsoft.com/office/spreadsheetml/2009/9/main" uri="{B025F937-C7B1-47D3-B67F-A62EFF666E3E}">
          <x14:id>{2FD515B7-5887-46E0-8B2A-A72F3413CF4E}</x14:id>
        </ext>
      </extLst>
    </cfRule>
  </conditionalFormatting>
  <conditionalFormatting sqref="AI7:AI15">
    <cfRule type="cellIs" dxfId="35" priority="60" operator="equal">
      <formula>"Incomplete"</formula>
    </cfRule>
    <cfRule type="cellIs" dxfId="34" priority="61" operator="equal">
      <formula>"Pass"</formula>
    </cfRule>
    <cfRule type="cellIs" dxfId="33" priority="62" operator="equal">
      <formula>"Fail"</formula>
    </cfRule>
  </conditionalFormatting>
  <conditionalFormatting sqref="V16">
    <cfRule type="dataBar" priority="53">
      <dataBar showValue="0">
        <cfvo type="num" val="0"/>
        <cfvo type="num" val="1"/>
        <color theme="5"/>
      </dataBar>
      <extLst>
        <ext xmlns:x14="http://schemas.microsoft.com/office/spreadsheetml/2009/9/main" uri="{B025F937-C7B1-47D3-B67F-A62EFF666E3E}">
          <x14:id>{984100D2-B6A3-43D3-BF49-C95853E456E4}</x14:id>
        </ext>
      </extLst>
    </cfRule>
    <cfRule type="dataBar" priority="55">
      <dataBar>
        <cfvo type="num" val="0"/>
        <cfvo type="num" val="1"/>
        <color theme="5"/>
      </dataBar>
      <extLst>
        <ext xmlns:x14="http://schemas.microsoft.com/office/spreadsheetml/2009/9/main" uri="{B025F937-C7B1-47D3-B67F-A62EFF666E3E}">
          <x14:id>{FE238F01-A86D-417B-9B84-8DBB12059D79}</x14:id>
        </ext>
      </extLst>
    </cfRule>
    <cfRule type="dataBar" priority="56">
      <dataBar>
        <cfvo type="percent" val="0"/>
        <cfvo type="percentile" val="100"/>
        <color theme="5"/>
      </dataBar>
      <extLst>
        <ext xmlns:x14="http://schemas.microsoft.com/office/spreadsheetml/2009/9/main" uri="{B025F937-C7B1-47D3-B67F-A62EFF666E3E}">
          <x14:id>{4B5BD56E-8F0B-442F-B867-01B69B2F15D6}</x14:id>
        </ext>
      </extLst>
    </cfRule>
    <cfRule type="dataBar" priority="57">
      <dataBar>
        <cfvo type="min"/>
        <cfvo type="max"/>
        <color theme="5"/>
      </dataBar>
      <extLst>
        <ext xmlns:x14="http://schemas.microsoft.com/office/spreadsheetml/2009/9/main" uri="{B025F937-C7B1-47D3-B67F-A62EFF666E3E}">
          <x14:id>{9B63EFCA-CA23-45E1-B42E-D16E1DC0A0B1}</x14:id>
        </ext>
      </extLst>
    </cfRule>
    <cfRule type="dataBar" priority="58">
      <dataBar>
        <cfvo type="min"/>
        <cfvo type="max"/>
        <color theme="5"/>
      </dataBar>
      <extLst>
        <ext xmlns:x14="http://schemas.microsoft.com/office/spreadsheetml/2009/9/main" uri="{B025F937-C7B1-47D3-B67F-A62EFF666E3E}">
          <x14:id>{69922ED6-EC2A-4061-89B3-5B5C3658C4E6}</x14:id>
        </ext>
      </extLst>
    </cfRule>
    <cfRule type="dataBar" priority="59">
      <dataBar>
        <cfvo type="min"/>
        <cfvo type="max"/>
        <color rgb="FF638EC6"/>
      </dataBar>
      <extLst>
        <ext xmlns:x14="http://schemas.microsoft.com/office/spreadsheetml/2009/9/main" uri="{B025F937-C7B1-47D3-B67F-A62EFF666E3E}">
          <x14:id>{45E7B22B-F7FE-4E7A-88ED-390DCBD5B493}</x14:id>
        </ext>
      </extLst>
    </cfRule>
  </conditionalFormatting>
  <conditionalFormatting sqref="V16">
    <cfRule type="dataBar" priority="54">
      <dataBar showValue="0">
        <cfvo type="min"/>
        <cfvo type="max"/>
        <color rgb="FF638EC6"/>
      </dataBar>
      <extLst>
        <ext xmlns:x14="http://schemas.microsoft.com/office/spreadsheetml/2009/9/main" uri="{B025F937-C7B1-47D3-B67F-A62EFF666E3E}">
          <x14:id>{458D778A-14F9-4E3E-B019-E73207D16F2D}</x14:id>
        </ext>
      </extLst>
    </cfRule>
  </conditionalFormatting>
  <conditionalFormatting sqref="X16">
    <cfRule type="dataBar" priority="49">
      <dataBar showValue="0">
        <cfvo type="num" val="0"/>
        <cfvo type="num" val="1"/>
        <color theme="9"/>
      </dataBar>
      <extLst>
        <ext xmlns:x14="http://schemas.microsoft.com/office/spreadsheetml/2009/9/main" uri="{B025F937-C7B1-47D3-B67F-A62EFF666E3E}">
          <x14:id>{4A66B7A5-E2B5-436A-952C-8C5D3A85F700}</x14:id>
        </ext>
      </extLst>
    </cfRule>
    <cfRule type="dataBar" priority="51">
      <dataBar>
        <cfvo type="min"/>
        <cfvo type="max"/>
        <color theme="9"/>
      </dataBar>
      <extLst>
        <ext xmlns:x14="http://schemas.microsoft.com/office/spreadsheetml/2009/9/main" uri="{B025F937-C7B1-47D3-B67F-A62EFF666E3E}">
          <x14:id>{2BF1B772-45DA-47F7-86FC-40F7AD58C22B}</x14:id>
        </ext>
      </extLst>
    </cfRule>
    <cfRule type="dataBar" priority="52">
      <dataBar>
        <cfvo type="min"/>
        <cfvo type="max"/>
        <color rgb="FF638EC6"/>
      </dataBar>
      <extLst>
        <ext xmlns:x14="http://schemas.microsoft.com/office/spreadsheetml/2009/9/main" uri="{B025F937-C7B1-47D3-B67F-A62EFF666E3E}">
          <x14:id>{20609B1A-6EE9-493E-952C-DE07439497D8}</x14:id>
        </ext>
      </extLst>
    </cfRule>
  </conditionalFormatting>
  <conditionalFormatting sqref="X16">
    <cfRule type="dataBar" priority="50">
      <dataBar showValue="0">
        <cfvo type="min"/>
        <cfvo type="max"/>
        <color rgb="FF638EC6"/>
      </dataBar>
      <extLst>
        <ext xmlns:x14="http://schemas.microsoft.com/office/spreadsheetml/2009/9/main" uri="{B025F937-C7B1-47D3-B67F-A62EFF666E3E}">
          <x14:id>{1300D802-A0C4-46DC-9C6D-A3DBFCB533DB}</x14:id>
        </ext>
      </extLst>
    </cfRule>
  </conditionalFormatting>
  <conditionalFormatting sqref="AI16">
    <cfRule type="cellIs" dxfId="32" priority="46" operator="equal">
      <formula>"Incomplete"</formula>
    </cfRule>
    <cfRule type="cellIs" dxfId="31" priority="47" operator="equal">
      <formula>"Pass"</formula>
    </cfRule>
    <cfRule type="cellIs" dxfId="30" priority="48" operator="equal">
      <formula>"Fail"</formula>
    </cfRule>
  </conditionalFormatting>
  <conditionalFormatting sqref="AI21">
    <cfRule type="cellIs" dxfId="29" priority="37" operator="equal">
      <formula>"Incomplete"</formula>
    </cfRule>
    <cfRule type="cellIs" dxfId="28" priority="38" operator="equal">
      <formula>"Pass"</formula>
    </cfRule>
    <cfRule type="cellIs" dxfId="27" priority="39" operator="equal">
      <formula>"Fail"</formula>
    </cfRule>
  </conditionalFormatting>
  <conditionalFormatting sqref="AI29">
    <cfRule type="cellIs" dxfId="26" priority="13" operator="equal">
      <formula>"Incomplete"</formula>
    </cfRule>
    <cfRule type="cellIs" dxfId="25" priority="14" operator="equal">
      <formula>"Pass"</formula>
    </cfRule>
    <cfRule type="cellIs" dxfId="24" priority="15" operator="equal">
      <formula>"Fail"</formula>
    </cfRule>
  </conditionalFormatting>
  <conditionalFormatting sqref="AI20">
    <cfRule type="cellIs" dxfId="23" priority="43" operator="equal">
      <formula>"Incomplete"</formula>
    </cfRule>
    <cfRule type="cellIs" dxfId="22" priority="44" operator="equal">
      <formula>"Pass"</formula>
    </cfRule>
    <cfRule type="cellIs" dxfId="21" priority="45" operator="equal">
      <formula>"Fail"</formula>
    </cfRule>
  </conditionalFormatting>
  <conditionalFormatting sqref="AI22">
    <cfRule type="cellIs" dxfId="20" priority="34" operator="equal">
      <formula>"Incomplete"</formula>
    </cfRule>
    <cfRule type="cellIs" dxfId="19" priority="35" operator="equal">
      <formula>"Pass"</formula>
    </cfRule>
    <cfRule type="cellIs" dxfId="18" priority="36" operator="equal">
      <formula>"Fail"</formula>
    </cfRule>
  </conditionalFormatting>
  <conditionalFormatting sqref="AI23">
    <cfRule type="cellIs" dxfId="17" priority="31" operator="equal">
      <formula>"Incomplete"</formula>
    </cfRule>
    <cfRule type="cellIs" dxfId="16" priority="32" operator="equal">
      <formula>"Pass"</formula>
    </cfRule>
    <cfRule type="cellIs" dxfId="15" priority="33" operator="equal">
      <formula>"Fail"</formula>
    </cfRule>
  </conditionalFormatting>
  <conditionalFormatting sqref="AI24">
    <cfRule type="cellIs" dxfId="14" priority="28" operator="equal">
      <formula>"Incomplete"</formula>
    </cfRule>
    <cfRule type="cellIs" dxfId="13" priority="29" operator="equal">
      <formula>"Pass"</formula>
    </cfRule>
    <cfRule type="cellIs" dxfId="12" priority="30" operator="equal">
      <formula>"Fail"</formula>
    </cfRule>
  </conditionalFormatting>
  <conditionalFormatting sqref="AI25">
    <cfRule type="cellIs" dxfId="11" priority="25" operator="equal">
      <formula>"Incomplete"</formula>
    </cfRule>
    <cfRule type="cellIs" dxfId="10" priority="26" operator="equal">
      <formula>"Pass"</formula>
    </cfRule>
    <cfRule type="cellIs" dxfId="9" priority="27" operator="equal">
      <formula>"Fail"</formula>
    </cfRule>
  </conditionalFormatting>
  <conditionalFormatting sqref="AI26">
    <cfRule type="cellIs" dxfId="8" priority="22" operator="equal">
      <formula>"Incomplete"</formula>
    </cfRule>
    <cfRule type="cellIs" dxfId="7" priority="23" operator="equal">
      <formula>"Pass"</formula>
    </cfRule>
    <cfRule type="cellIs" dxfId="6" priority="24" operator="equal">
      <formula>"Fail"</formula>
    </cfRule>
  </conditionalFormatting>
  <conditionalFormatting sqref="AI27">
    <cfRule type="cellIs" dxfId="5" priority="19" operator="equal">
      <formula>"Incomplete"</formula>
    </cfRule>
    <cfRule type="cellIs" dxfId="4" priority="20" operator="equal">
      <formula>"Pass"</formula>
    </cfRule>
    <cfRule type="cellIs" dxfId="3" priority="21" operator="equal">
      <formula>"Fail"</formula>
    </cfRule>
  </conditionalFormatting>
  <conditionalFormatting sqref="AI28">
    <cfRule type="cellIs" dxfId="2" priority="16" operator="equal">
      <formula>"Incomplete"</formula>
    </cfRule>
    <cfRule type="cellIs" dxfId="1" priority="17" operator="equal">
      <formula>"Pass"</formula>
    </cfRule>
    <cfRule type="cellIs" dxfId="0" priority="18" operator="equal">
      <formula>"Fail"</formula>
    </cfRule>
  </conditionalFormatting>
  <conditionalFormatting sqref="X7:X15 V7:V15">
    <cfRule type="dataBar" priority="80">
      <dataBar showValue="0">
        <cfvo type="min"/>
        <cfvo type="max"/>
        <color rgb="FF638EC6"/>
      </dataBar>
      <extLst>
        <ext xmlns:x14="http://schemas.microsoft.com/office/spreadsheetml/2009/9/main" uri="{B025F937-C7B1-47D3-B67F-A62EFF666E3E}">
          <x14:id>{1C2A4277-BDCD-44B7-AB9B-994F9F14C053}</x14:id>
        </ext>
      </extLst>
    </cfRule>
  </conditionalFormatting>
  <printOptions horizontalCentered="1"/>
  <pageMargins left="0.23622047244094491" right="0.23622047244094491" top="0.74803149606299213" bottom="0.74803149606299213" header="0.31496062992125984" footer="0.31496062992125984"/>
  <pageSetup paperSize="9" orientation="landscape" r:id="rId1"/>
  <headerFooter>
    <oddHeader>&amp;L&amp;10 Cyber Essentials mark — Self-assessment questionnaire</oddHeader>
    <oddFooter>&amp;L&amp;10Date: &amp;D&amp;C&amp;10CONFIDENTIAL&amp;R&amp;10Page &amp;P of &amp;N</oddFooter>
  </headerFooter>
  <drawing r:id="rId2"/>
  <extLst>
    <ext xmlns:x14="http://schemas.microsoft.com/office/spreadsheetml/2009/9/main" uri="{78C0D931-6437-407d-A8EE-F0AAD7539E65}">
      <x14:conditionalFormattings>
        <x14:conditionalFormatting xmlns:xm="http://schemas.microsoft.com/office/excel/2006/main">
          <x14:cfRule type="dataBar" id="{547F4F07-D336-4249-8120-F16AC36422DB}">
            <x14:dataBar minLength="0" maxLength="100" gradient="0" direction="leftToRight">
              <x14:cfvo type="num">
                <xm:f>0</xm:f>
              </x14:cfvo>
              <x14:cfvo type="num">
                <xm:f>1</xm:f>
              </x14:cfvo>
              <x14:negativeFillColor rgb="FFFF0000"/>
              <x14:axisColor rgb="FF000000"/>
            </x14:dataBar>
          </x14:cfRule>
          <x14:cfRule type="dataBar" id="{72C4BAE3-7BF4-45A5-8C33-9032F1C3047F}">
            <x14:dataBar minLength="0" maxLength="100" gradient="0">
              <x14:cfvo type="autoMin"/>
              <x14:cfvo type="autoMax"/>
              <x14:negativeFillColor rgb="FFFF0000"/>
              <x14:axisColor rgb="FF000000"/>
            </x14:dataBar>
          </x14:cfRule>
          <x14:cfRule type="dataBar" id="{0EE0408A-527B-4FBB-83D8-72F2A8E96ED0}">
            <x14:dataBar minLength="0" maxLength="100" gradient="0">
              <x14:cfvo type="autoMin"/>
              <x14:cfvo type="autoMax"/>
              <x14:negativeFillColor rgb="FFFF0000"/>
              <x14:axisColor rgb="FF000000"/>
            </x14:dataBar>
          </x14:cfRule>
          <xm:sqref>X7:X15</xm:sqref>
        </x14:conditionalFormatting>
        <x14:conditionalFormatting xmlns:xm="http://schemas.microsoft.com/office/excel/2006/main">
          <x14:cfRule type="dataBar" id="{B880DA9A-5309-4EC8-AC04-2F4F1AEEFB2E}">
            <x14:dataBar minLength="0" maxLength="100" gradient="0" direction="rightToLeft">
              <x14:cfvo type="num">
                <xm:f>0</xm:f>
              </x14:cfvo>
              <x14:cfvo type="num">
                <xm:f>1</xm:f>
              </x14:cfvo>
              <x14:negativeFillColor rgb="FFFF0000"/>
              <x14:axisColor rgb="FF000000"/>
            </x14:dataBar>
          </x14:cfRule>
          <x14:cfRule type="dataBar" id="{F13B00FB-1161-4783-8AB7-B1BE9F7D1924}">
            <x14:dataBar minLength="0" maxLength="100" gradient="0" direction="rightToLeft">
              <x14:cfvo type="num">
                <xm:f>0</xm:f>
              </x14:cfvo>
              <x14:cfvo type="num">
                <xm:f>1</xm:f>
              </x14:cfvo>
              <x14:negativeFillColor rgb="FFFF0000"/>
              <x14:axisColor rgb="FF000000"/>
            </x14:dataBar>
          </x14:cfRule>
          <x14:cfRule type="dataBar" id="{0B213A5B-D75E-40B1-BE40-04B65F0B3108}">
            <x14:dataBar minLength="0" maxLength="100" gradient="0" direction="rightToLeft">
              <x14:cfvo type="percent">
                <xm:f>0</xm:f>
              </x14:cfvo>
              <x14:cfvo type="percentile">
                <xm:f>100</xm:f>
              </x14:cfvo>
              <x14:negativeFillColor rgb="FFFF0000"/>
              <x14:axisColor rgb="FF000000"/>
            </x14:dataBar>
          </x14:cfRule>
          <x14:cfRule type="dataBar" id="{95451E5C-443B-4B6E-9773-68F8607BE471}">
            <x14:dataBar minLength="0" maxLength="100" gradient="0" direction="rightToLeft">
              <x14:cfvo type="autoMin"/>
              <x14:cfvo type="autoMax"/>
              <x14:negativeFillColor rgb="FFFF0000"/>
              <x14:axisColor rgb="FF000000"/>
            </x14:dataBar>
          </x14:cfRule>
          <x14:cfRule type="dataBar" id="{2245AC90-83D8-4840-A1BA-4E5FAF544D5A}">
            <x14:dataBar minLength="0" maxLength="100" gradient="0" direction="leftToRight">
              <x14:cfvo type="autoMin"/>
              <x14:cfvo type="autoMax"/>
              <x14:negativeFillColor rgb="FFFF0000"/>
              <x14:axisColor rgb="FF000000"/>
            </x14:dataBar>
          </x14:cfRule>
          <x14:cfRule type="dataBar" id="{2FD515B7-5887-46E0-8B2A-A72F3413CF4E}">
            <x14:dataBar minLength="0" maxLength="100" gradient="0">
              <x14:cfvo type="autoMin"/>
              <x14:cfvo type="autoMax"/>
              <x14:negativeFillColor rgb="FFFF0000"/>
              <x14:axisColor rgb="FF000000"/>
            </x14:dataBar>
          </x14:cfRule>
          <xm:sqref>V7:V15</xm:sqref>
        </x14:conditionalFormatting>
        <x14:conditionalFormatting xmlns:xm="http://schemas.microsoft.com/office/excel/2006/main">
          <x14:cfRule type="dataBar" id="{984100D2-B6A3-43D3-BF49-C95853E456E4}">
            <x14:dataBar minLength="0" maxLength="100" gradient="0" direction="rightToLeft">
              <x14:cfvo type="num">
                <xm:f>0</xm:f>
              </x14:cfvo>
              <x14:cfvo type="num">
                <xm:f>1</xm:f>
              </x14:cfvo>
              <x14:negativeFillColor rgb="FFFF0000"/>
              <x14:axisColor rgb="FF000000"/>
            </x14:dataBar>
          </x14:cfRule>
          <x14:cfRule type="dataBar" id="{FE238F01-A86D-417B-9B84-8DBB12059D79}">
            <x14:dataBar minLength="0" maxLength="100" gradient="0" direction="rightToLeft">
              <x14:cfvo type="num">
                <xm:f>0</xm:f>
              </x14:cfvo>
              <x14:cfvo type="num">
                <xm:f>1</xm:f>
              </x14:cfvo>
              <x14:negativeFillColor rgb="FFFF0000"/>
              <x14:axisColor rgb="FF000000"/>
            </x14:dataBar>
          </x14:cfRule>
          <x14:cfRule type="dataBar" id="{4B5BD56E-8F0B-442F-B867-01B69B2F15D6}">
            <x14:dataBar minLength="0" maxLength="100" gradient="0" direction="rightToLeft">
              <x14:cfvo type="percent">
                <xm:f>0</xm:f>
              </x14:cfvo>
              <x14:cfvo type="percentile">
                <xm:f>100</xm:f>
              </x14:cfvo>
              <x14:negativeFillColor rgb="FFFF0000"/>
              <x14:axisColor rgb="FF000000"/>
            </x14:dataBar>
          </x14:cfRule>
          <x14:cfRule type="dataBar" id="{9B63EFCA-CA23-45E1-B42E-D16E1DC0A0B1}">
            <x14:dataBar minLength="0" maxLength="100" gradient="0" direction="rightToLeft">
              <x14:cfvo type="autoMin"/>
              <x14:cfvo type="autoMax"/>
              <x14:negativeFillColor rgb="FFFF0000"/>
              <x14:axisColor rgb="FF000000"/>
            </x14:dataBar>
          </x14:cfRule>
          <x14:cfRule type="dataBar" id="{69922ED6-EC2A-4061-89B3-5B5C3658C4E6}">
            <x14:dataBar minLength="0" maxLength="100" gradient="0" direction="leftToRight">
              <x14:cfvo type="autoMin"/>
              <x14:cfvo type="autoMax"/>
              <x14:negativeFillColor rgb="FFFF0000"/>
              <x14:axisColor rgb="FF000000"/>
            </x14:dataBar>
          </x14:cfRule>
          <x14:cfRule type="dataBar" id="{45E7B22B-F7FE-4E7A-88ED-390DCBD5B493}">
            <x14:dataBar minLength="0" maxLength="100" gradient="0">
              <x14:cfvo type="autoMin"/>
              <x14:cfvo type="autoMax"/>
              <x14:negativeFillColor rgb="FFFF0000"/>
              <x14:axisColor rgb="FF000000"/>
            </x14:dataBar>
          </x14:cfRule>
          <xm:sqref>V16</xm:sqref>
        </x14:conditionalFormatting>
        <x14:conditionalFormatting xmlns:xm="http://schemas.microsoft.com/office/excel/2006/main">
          <x14:cfRule type="dataBar" id="{458D778A-14F9-4E3E-B019-E73207D16F2D}">
            <x14:dataBar minLength="0" maxLength="100" gradient="0">
              <x14:cfvo type="autoMin"/>
              <x14:cfvo type="autoMax"/>
              <x14:negativeFillColor rgb="FFFF0000"/>
              <x14:axisColor rgb="FF000000"/>
            </x14:dataBar>
          </x14:cfRule>
          <xm:sqref>V16</xm:sqref>
        </x14:conditionalFormatting>
        <x14:conditionalFormatting xmlns:xm="http://schemas.microsoft.com/office/excel/2006/main">
          <x14:cfRule type="dataBar" id="{4A66B7A5-E2B5-436A-952C-8C5D3A85F700}">
            <x14:dataBar minLength="0" maxLength="100" gradient="0" direction="leftToRight">
              <x14:cfvo type="num">
                <xm:f>0</xm:f>
              </x14:cfvo>
              <x14:cfvo type="num">
                <xm:f>1</xm:f>
              </x14:cfvo>
              <x14:negativeFillColor rgb="FFFF0000"/>
              <x14:axisColor rgb="FF000000"/>
            </x14:dataBar>
          </x14:cfRule>
          <x14:cfRule type="dataBar" id="{2BF1B772-45DA-47F7-86FC-40F7AD58C22B}">
            <x14:dataBar minLength="0" maxLength="100" gradient="0">
              <x14:cfvo type="autoMin"/>
              <x14:cfvo type="autoMax"/>
              <x14:negativeFillColor rgb="FFFF0000"/>
              <x14:axisColor rgb="FF000000"/>
            </x14:dataBar>
          </x14:cfRule>
          <x14:cfRule type="dataBar" id="{20609B1A-6EE9-493E-952C-DE07439497D8}">
            <x14:dataBar minLength="0" maxLength="100" gradient="0">
              <x14:cfvo type="autoMin"/>
              <x14:cfvo type="autoMax"/>
              <x14:negativeFillColor rgb="FFFF0000"/>
              <x14:axisColor rgb="FF000000"/>
            </x14:dataBar>
          </x14:cfRule>
          <xm:sqref>X16</xm:sqref>
        </x14:conditionalFormatting>
        <x14:conditionalFormatting xmlns:xm="http://schemas.microsoft.com/office/excel/2006/main">
          <x14:cfRule type="dataBar" id="{1300D802-A0C4-46DC-9C6D-A3DBFCB533DB}">
            <x14:dataBar minLength="0" maxLength="100" gradient="0">
              <x14:cfvo type="autoMin"/>
              <x14:cfvo type="autoMax"/>
              <x14:negativeFillColor rgb="FFFF0000"/>
              <x14:axisColor rgb="FF000000"/>
            </x14:dataBar>
          </x14:cfRule>
          <xm:sqref>X16</xm:sqref>
        </x14:conditionalFormatting>
        <x14:conditionalFormatting xmlns:xm="http://schemas.microsoft.com/office/excel/2006/main">
          <x14:cfRule type="dataBar" id="{1C2A4277-BDCD-44B7-AB9B-994F9F14C053}">
            <x14:dataBar minLength="0" maxLength="100" gradient="0">
              <x14:cfvo type="autoMin"/>
              <x14:cfvo type="autoMax"/>
              <x14:negativeFillColor rgb="FFFF0000"/>
              <x14:axisColor rgb="FF000000"/>
            </x14:dataBar>
          </x14:cfRule>
          <xm:sqref>X7:X15 V7:V15</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5A162-2972-4B98-8509-C8DC59F6CACF}">
  <sheetPr codeName="Sheet4">
    <outlinePr summaryBelow="0"/>
  </sheetPr>
  <dimension ref="A1:P31"/>
  <sheetViews>
    <sheetView showGridLines="0" zoomScaleNormal="100" workbookViewId="0">
      <selection activeCell="B11" sqref="B11:E11"/>
    </sheetView>
  </sheetViews>
  <sheetFormatPr defaultColWidth="0" defaultRowHeight="14.5" customHeight="1" zeroHeight="1" x14ac:dyDescent="0.35"/>
  <cols>
    <col min="1" max="1" width="1.54296875" style="2" customWidth="1"/>
    <col min="2" max="2" width="4.54296875" style="2" customWidth="1"/>
    <col min="3" max="4" width="10.54296875" style="2" customWidth="1"/>
    <col min="5" max="5" width="10.54296875" style="4" customWidth="1"/>
    <col min="6" max="6" width="10.54296875" style="2" customWidth="1"/>
    <col min="7" max="7" width="11.54296875" style="2" customWidth="1"/>
    <col min="8" max="8" width="10.54296875" style="2" customWidth="1"/>
    <col min="9" max="13" width="11.54296875" style="2" customWidth="1"/>
    <col min="14" max="14" width="11.54296875" style="1" customWidth="1"/>
    <col min="15" max="15" width="1.54296875" style="1" customWidth="1"/>
    <col min="16" max="16" width="0.1796875" style="1" customWidth="1"/>
    <col min="17" max="16384" width="8.7265625" style="1" hidden="1"/>
  </cols>
  <sheetData>
    <row r="1" spans="1:15" s="19" customFormat="1" ht="15.5" x14ac:dyDescent="0.35">
      <c r="A1" s="20" t="s">
        <v>246</v>
      </c>
      <c r="B1" s="20"/>
      <c r="C1" s="20"/>
      <c r="D1" s="20"/>
      <c r="E1" s="20"/>
      <c r="F1" s="20"/>
    </row>
    <row r="2" spans="1:15" s="7" customFormat="1" ht="13" x14ac:dyDescent="0.35">
      <c r="A2" s="21"/>
      <c r="B2" s="21"/>
      <c r="C2" s="21"/>
      <c r="D2" s="21"/>
      <c r="E2" s="21"/>
      <c r="F2" s="21"/>
    </row>
    <row r="3" spans="1:15" s="5" customFormat="1" ht="39.65" customHeight="1" x14ac:dyDescent="0.35">
      <c r="A3" s="22" t="s">
        <v>94</v>
      </c>
      <c r="B3" s="193" t="s">
        <v>164</v>
      </c>
      <c r="C3" s="193"/>
      <c r="D3" s="193"/>
      <c r="E3" s="193"/>
      <c r="F3" s="193"/>
      <c r="G3" s="193"/>
      <c r="H3" s="193"/>
      <c r="I3" s="193"/>
      <c r="J3" s="193"/>
      <c r="K3" s="193"/>
      <c r="L3" s="193"/>
      <c r="M3" s="193"/>
      <c r="N3" s="193"/>
      <c r="O3" s="193"/>
    </row>
    <row r="4" spans="1:15" s="7" customFormat="1" ht="13" x14ac:dyDescent="0.35">
      <c r="A4" s="21"/>
      <c r="B4" s="21"/>
      <c r="C4" s="21"/>
      <c r="D4" s="21"/>
      <c r="E4" s="21"/>
      <c r="F4" s="21"/>
    </row>
    <row r="5" spans="1:15" s="5" customFormat="1" ht="28.5" customHeight="1" x14ac:dyDescent="0.35">
      <c r="A5" s="22" t="s">
        <v>94</v>
      </c>
      <c r="B5" s="193" t="s">
        <v>165</v>
      </c>
      <c r="C5" s="193"/>
      <c r="D5" s="193"/>
      <c r="E5" s="193"/>
      <c r="F5" s="193"/>
      <c r="G5" s="193"/>
      <c r="H5" s="193"/>
      <c r="I5" s="193"/>
      <c r="J5" s="193"/>
      <c r="K5" s="193"/>
      <c r="L5" s="193"/>
      <c r="M5" s="193"/>
      <c r="N5" s="193"/>
      <c r="O5" s="193"/>
    </row>
    <row r="6" spans="1:15" s="7" customFormat="1" ht="13" x14ac:dyDescent="0.35">
      <c r="A6" s="21"/>
      <c r="B6" s="21"/>
      <c r="C6" s="21"/>
      <c r="D6" s="21"/>
      <c r="E6" s="21"/>
      <c r="F6" s="21"/>
    </row>
    <row r="7" spans="1:15" s="7" customFormat="1" ht="16" customHeight="1" x14ac:dyDescent="0.35">
      <c r="A7" s="21"/>
      <c r="B7" s="21"/>
      <c r="C7" s="21"/>
      <c r="D7" s="21"/>
      <c r="E7" s="21"/>
      <c r="F7" s="21"/>
    </row>
    <row r="8" spans="1:15" s="10" customFormat="1" ht="13" x14ac:dyDescent="0.35">
      <c r="A8" s="12"/>
      <c r="B8" s="12"/>
      <c r="C8" s="12"/>
      <c r="D8" s="12"/>
      <c r="E8" s="9"/>
      <c r="I8" s="8"/>
      <c r="J8" s="8"/>
      <c r="K8" s="8"/>
      <c r="L8" s="8"/>
      <c r="M8" s="8"/>
    </row>
    <row r="9" spans="1:15" s="10" customFormat="1" ht="13" x14ac:dyDescent="0.35">
      <c r="A9" s="12"/>
      <c r="B9" s="12"/>
      <c r="C9" s="12"/>
      <c r="D9" s="12"/>
      <c r="E9" s="9"/>
      <c r="F9" s="8"/>
      <c r="G9" s="8"/>
      <c r="H9" s="8"/>
      <c r="I9" s="8"/>
      <c r="J9" s="8"/>
      <c r="K9" s="8"/>
      <c r="L9" s="8"/>
      <c r="M9" s="8"/>
    </row>
    <row r="10" spans="1:15" s="10" customFormat="1" ht="13" x14ac:dyDescent="0.35">
      <c r="A10" s="12"/>
      <c r="J10" s="8"/>
    </row>
    <row r="11" spans="1:15" s="10" customFormat="1" ht="13" x14ac:dyDescent="0.35">
      <c r="A11" s="12"/>
      <c r="B11" s="194"/>
      <c r="C11" s="194"/>
      <c r="D11" s="194"/>
      <c r="E11" s="194"/>
      <c r="F11" s="8"/>
      <c r="G11" s="131"/>
      <c r="H11" s="131"/>
      <c r="I11" s="131"/>
      <c r="J11" s="8"/>
    </row>
    <row r="12" spans="1:15" ht="14.5" customHeight="1" x14ac:dyDescent="0.35">
      <c r="B12" s="12" t="s">
        <v>95</v>
      </c>
      <c r="C12" s="12"/>
      <c r="D12" s="12"/>
      <c r="E12" s="9"/>
      <c r="F12" s="8"/>
      <c r="G12" s="12" t="s">
        <v>97</v>
      </c>
      <c r="H12" s="12"/>
      <c r="I12" s="12"/>
      <c r="J12" s="8"/>
    </row>
    <row r="13" spans="1:15" ht="14.5" customHeight="1" x14ac:dyDescent="0.35">
      <c r="B13" s="8"/>
      <c r="C13" s="8"/>
      <c r="D13" s="8"/>
      <c r="E13" s="9"/>
      <c r="F13" s="8"/>
      <c r="G13" s="8"/>
      <c r="H13" s="8"/>
      <c r="I13" s="8"/>
      <c r="J13" s="8"/>
    </row>
    <row r="14" spans="1:15" ht="14.5" customHeight="1" x14ac:dyDescent="0.35">
      <c r="J14" s="8"/>
    </row>
    <row r="15" spans="1:15" ht="14.5" customHeight="1" x14ac:dyDescent="0.35">
      <c r="B15" s="192"/>
      <c r="C15" s="192"/>
      <c r="D15" s="192"/>
      <c r="E15" s="192"/>
      <c r="F15" s="8"/>
      <c r="G15" s="131"/>
      <c r="H15" s="131"/>
      <c r="I15" s="131"/>
      <c r="J15" s="8"/>
      <c r="K15" s="8"/>
      <c r="L15" s="8"/>
      <c r="M15" s="8"/>
    </row>
    <row r="16" spans="1:15" ht="14.5" customHeight="1" x14ac:dyDescent="0.35">
      <c r="B16" s="12" t="s">
        <v>96</v>
      </c>
      <c r="C16" s="12"/>
      <c r="D16" s="12"/>
      <c r="E16" s="9"/>
      <c r="F16" s="8"/>
      <c r="G16" s="12" t="s">
        <v>98</v>
      </c>
      <c r="H16" s="12"/>
      <c r="I16" s="12"/>
    </row>
    <row r="17" spans="1:13" ht="14.5" customHeight="1" x14ac:dyDescent="0.35">
      <c r="B17" s="13" t="s">
        <v>99</v>
      </c>
      <c r="C17" s="8"/>
      <c r="D17" s="8"/>
      <c r="E17" s="9"/>
      <c r="F17" s="8"/>
      <c r="G17" s="8"/>
      <c r="H17" s="8"/>
      <c r="I17" s="8"/>
    </row>
    <row r="18" spans="1:13" ht="14.5" customHeight="1" x14ac:dyDescent="0.35"/>
    <row r="19" spans="1:13" ht="14.5" customHeight="1" x14ac:dyDescent="0.35"/>
    <row r="20" spans="1:13" ht="14.5" customHeight="1" x14ac:dyDescent="0.35">
      <c r="B20" s="192"/>
      <c r="C20" s="192"/>
      <c r="D20" s="192"/>
      <c r="E20" s="192"/>
    </row>
    <row r="21" spans="1:13" ht="14.5" customHeight="1" x14ac:dyDescent="0.35">
      <c r="B21" s="12" t="s">
        <v>100</v>
      </c>
      <c r="C21" s="12"/>
      <c r="D21" s="12"/>
    </row>
    <row r="22" spans="1:13" ht="14.5" customHeight="1" x14ac:dyDescent="0.35">
      <c r="B22" s="12"/>
      <c r="C22" s="12"/>
      <c r="D22" s="12"/>
    </row>
    <row r="23" spans="1:13" ht="14.5" customHeight="1" x14ac:dyDescent="0.35">
      <c r="B23" s="8"/>
      <c r="C23" s="8"/>
      <c r="D23" s="8"/>
    </row>
    <row r="24" spans="1:13" ht="14.5" customHeight="1" x14ac:dyDescent="0.35">
      <c r="B24" s="24"/>
      <c r="C24" s="24"/>
      <c r="D24" s="24"/>
      <c r="E24" s="24"/>
    </row>
    <row r="25" spans="1:13" ht="14.5" customHeight="1" x14ac:dyDescent="0.35">
      <c r="B25" s="12" t="s">
        <v>101</v>
      </c>
      <c r="C25" s="12"/>
      <c r="D25" s="12"/>
    </row>
    <row r="26" spans="1:13" ht="14.5" customHeight="1" x14ac:dyDescent="0.35"/>
    <row r="27" spans="1:13" s="10" customFormat="1" ht="14.5" customHeight="1" x14ac:dyDescent="0.35">
      <c r="A27" s="8"/>
      <c r="B27" s="13" t="s">
        <v>166</v>
      </c>
      <c r="C27" s="8"/>
      <c r="D27" s="8"/>
      <c r="E27" s="9"/>
      <c r="F27" s="8"/>
      <c r="G27" s="8"/>
      <c r="H27" s="8"/>
      <c r="I27" s="8"/>
      <c r="J27" s="8"/>
      <c r="K27" s="8"/>
      <c r="L27" s="8"/>
      <c r="M27" s="8"/>
    </row>
    <row r="28" spans="1:13" ht="14.5" customHeight="1" x14ac:dyDescent="0.35"/>
    <row r="29" spans="1:13" ht="14.5" customHeight="1" x14ac:dyDescent="0.35"/>
    <row r="30" spans="1:13" ht="14.5" customHeight="1" x14ac:dyDescent="0.35"/>
    <row r="31" spans="1:13" ht="14.5" customHeight="1" x14ac:dyDescent="0.35"/>
  </sheetData>
  <sheetProtection algorithmName="SHA-512" hashValue="TEXI4dATSbFpB0rPqbgoB/3/BetMXtIXdZbIQSvjJVPxOO453/igtqBvoV8EwTjovbekdZH7mgmsRQv0Gbo+cw==" saltValue="XOmpK79yyGWF9LuEoTG9OA==" spinCount="100000" sheet="1" objects="1" scenarios="1"/>
  <mergeCells count="7">
    <mergeCell ref="B20:E20"/>
    <mergeCell ref="G15:I15"/>
    <mergeCell ref="B3:O3"/>
    <mergeCell ref="B5:O5"/>
    <mergeCell ref="B11:E11"/>
    <mergeCell ref="G11:I11"/>
    <mergeCell ref="B15:E15"/>
  </mergeCells>
  <printOptions horizontalCentered="1"/>
  <pageMargins left="0.23622047244094491" right="0.23622047244094491" top="0.74803149606299213" bottom="0.74803149606299213" header="0.31496062992125984" footer="0.31496062992125984"/>
  <pageSetup paperSize="9" orientation="landscape" r:id="rId1"/>
  <headerFooter>
    <oddHeader>&amp;L&amp;10 Cyber Essentials mark — Self-assessment questionnaire</oddHeader>
    <oddFooter>&amp;L&amp;10Date: &amp;D&amp;C&amp;10CONFIDENTIAL&amp;R&amp;10Page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locked="0" defaultSize="0" autoFill="0" autoLine="0" autoPict="0">
                <anchor moveWithCells="1">
                  <from>
                    <xdr:col>1</xdr:col>
                    <xdr:colOff>0</xdr:colOff>
                    <xdr:row>5</xdr:row>
                    <xdr:rowOff>146050</xdr:rowOff>
                  </from>
                  <to>
                    <xdr:col>4</xdr:col>
                    <xdr:colOff>88900</xdr:colOff>
                    <xdr:row>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Overview &amp; Instruction</vt:lpstr>
      <vt:lpstr>Organisation Data</vt:lpstr>
      <vt:lpstr>Self-Assessment</vt:lpstr>
      <vt:lpstr>Results</vt:lpstr>
      <vt:lpstr>Declaration</vt:lpstr>
      <vt:lpstr>'Self-Assessment'!Print_Titles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Wee Siong KOH (CSA)</dc:creator>
  <cp:lastModifiedBy>Koh Wee Siong</cp:lastModifiedBy>
  <cp:lastPrinted>2023-01-16T01:56:45Z</cp:lastPrinted>
  <dcterms:created xsi:type="dcterms:W3CDTF">2015-06-05T18:17:20Z</dcterms:created>
  <dcterms:modified xsi:type="dcterms:W3CDTF">2023-01-31T07:40:06Z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34c4c7-833e-41e4-b0ab-cdb227a2f6f7_Enabled">
    <vt:lpwstr>true</vt:lpwstr>
  </property>
  <property fmtid="{D5CDD505-2E9C-101B-9397-08002B2CF9AE}" pid="3" name="MSIP_Label_5434c4c7-833e-41e4-b0ab-cdb227a2f6f7_SetDate">
    <vt:lpwstr>2022-03-09T02:54:46Z</vt:lpwstr>
  </property>
  <property fmtid="{D5CDD505-2E9C-101B-9397-08002B2CF9AE}" pid="4" name="MSIP_Label_5434c4c7-833e-41e4-b0ab-cdb227a2f6f7_Method">
    <vt:lpwstr>Privileged</vt:lpwstr>
  </property>
  <property fmtid="{D5CDD505-2E9C-101B-9397-08002B2CF9AE}" pid="5" name="MSIP_Label_5434c4c7-833e-41e4-b0ab-cdb227a2f6f7_Name">
    <vt:lpwstr>Official (Open)</vt:lpwstr>
  </property>
  <property fmtid="{D5CDD505-2E9C-101B-9397-08002B2CF9AE}" pid="6" name="MSIP_Label_5434c4c7-833e-41e4-b0ab-cdb227a2f6f7_SiteId">
    <vt:lpwstr>0b11c524-9a1c-4e1b-84cb-6336aefc2243</vt:lpwstr>
  </property>
  <property fmtid="{D5CDD505-2E9C-101B-9397-08002B2CF9AE}" pid="7" name="MSIP_Label_5434c4c7-833e-41e4-b0ab-cdb227a2f6f7_ActionId">
    <vt:lpwstr>e8e7ae88-37ab-43b2-8a6f-4953f7dfd85e</vt:lpwstr>
  </property>
  <property fmtid="{D5CDD505-2E9C-101B-9397-08002B2CF9AE}" pid="8" name="MSIP_Label_5434c4c7-833e-41e4-b0ab-cdb227a2f6f7_ContentBits">
    <vt:lpwstr>0</vt:lpwstr>
  </property>
</Properties>
</file>